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10440" windowHeight="8580" tabRatio="648" activeTab="0"/>
  </bookViews>
  <sheets>
    <sheet name="Instructions" sheetId="1" r:id="rId1"/>
    <sheet name="Input-Output" sheetId="2" r:id="rId2"/>
    <sheet name="All Substances" sheetId="3" r:id="rId3"/>
    <sheet name="Calculations" sheetId="4" r:id="rId4"/>
    <sheet name="References" sheetId="5" r:id="rId5"/>
  </sheets>
  <definedNames>
    <definedName name="_xlnm.Print_Area" localSheetId="3">'Calculations'!$C$4:$N$84</definedName>
  </definedNames>
  <calcPr fullCalcOnLoad="1"/>
</workbook>
</file>

<file path=xl/sharedStrings.xml><?xml version="1.0" encoding="utf-8"?>
<sst xmlns="http://schemas.openxmlformats.org/spreadsheetml/2006/main" count="454" uniqueCount="218">
  <si>
    <t>Consumption :</t>
  </si>
  <si>
    <t>Emission</t>
  </si>
  <si>
    <t>Contaminant</t>
  </si>
  <si>
    <t>(kg/yr)</t>
  </si>
  <si>
    <t>Sulphur Dioxide</t>
  </si>
  <si>
    <t>7446-09-5</t>
  </si>
  <si>
    <t>Nitrogen Oxides</t>
  </si>
  <si>
    <t>Carbon Monoxide</t>
  </si>
  <si>
    <t>630-08-0</t>
  </si>
  <si>
    <t>Nitrous Oxide</t>
  </si>
  <si>
    <t>10024-97-2</t>
  </si>
  <si>
    <t>Carbon Dioxide</t>
  </si>
  <si>
    <t>124-38-9</t>
  </si>
  <si>
    <t>TOC</t>
  </si>
  <si>
    <t>Lead</t>
  </si>
  <si>
    <t>7439-92-1</t>
  </si>
  <si>
    <t>Methane</t>
  </si>
  <si>
    <t>74-82-8</t>
  </si>
  <si>
    <t>VOC</t>
  </si>
  <si>
    <t>2-Methylnaphthalene</t>
  </si>
  <si>
    <t xml:space="preserve">91-57-6 </t>
  </si>
  <si>
    <t>3-Methylchloranthrene</t>
  </si>
  <si>
    <t>&lt;</t>
  </si>
  <si>
    <t>7,12-Dimethylbenz(a)anthracene</t>
  </si>
  <si>
    <t xml:space="preserve">57-97-6 </t>
  </si>
  <si>
    <t>Acenaphthene</t>
  </si>
  <si>
    <t>83-32-9</t>
  </si>
  <si>
    <t>Acenaphthylene</t>
  </si>
  <si>
    <t>Anthracene</t>
  </si>
  <si>
    <t>120-12-7</t>
  </si>
  <si>
    <t>56-55-3</t>
  </si>
  <si>
    <t>Benzene</t>
  </si>
  <si>
    <t>71-43-2</t>
  </si>
  <si>
    <t>Benzo(a)pyrene</t>
  </si>
  <si>
    <t>50-32-8</t>
  </si>
  <si>
    <t>Benzo(b)fluoranthene</t>
  </si>
  <si>
    <t>205-99-2</t>
  </si>
  <si>
    <t>Benzo(g,h,I)perylene</t>
  </si>
  <si>
    <t>191-24-2</t>
  </si>
  <si>
    <t>Butane</t>
  </si>
  <si>
    <t>106-97-8</t>
  </si>
  <si>
    <t xml:space="preserve">218-01-9 </t>
  </si>
  <si>
    <t>Dibenzo(a,h)anthracene</t>
  </si>
  <si>
    <t>53-70-3</t>
  </si>
  <si>
    <t>Dichlorobenzene</t>
  </si>
  <si>
    <t xml:space="preserve">25321-22-6 </t>
  </si>
  <si>
    <t>Ethane</t>
  </si>
  <si>
    <t xml:space="preserve">74-84-0 </t>
  </si>
  <si>
    <t>Fluoranthene</t>
  </si>
  <si>
    <t>206-44-0</t>
  </si>
  <si>
    <t>Fluorene</t>
  </si>
  <si>
    <t>86-73-7</t>
  </si>
  <si>
    <t>Formaldehyde</t>
  </si>
  <si>
    <t>50-00-0</t>
  </si>
  <si>
    <t>Hexane</t>
  </si>
  <si>
    <t>110-54-3</t>
  </si>
  <si>
    <t>Indeno(1,2,3-cd)pyrene</t>
  </si>
  <si>
    <t>193-39-5</t>
  </si>
  <si>
    <t>Naphthalene</t>
  </si>
  <si>
    <t>91-20-3</t>
  </si>
  <si>
    <t>Pentane</t>
  </si>
  <si>
    <t>109-66-0</t>
  </si>
  <si>
    <t>Phenanthrene</t>
  </si>
  <si>
    <t>85-01-8</t>
  </si>
  <si>
    <t>Propane</t>
  </si>
  <si>
    <t>74-98-6</t>
  </si>
  <si>
    <t>Pyrene</t>
  </si>
  <si>
    <t>129-00-0</t>
  </si>
  <si>
    <t>Toluene</t>
  </si>
  <si>
    <t>108-88-3</t>
  </si>
  <si>
    <t>Arsenic</t>
  </si>
  <si>
    <t>7440-38-8</t>
  </si>
  <si>
    <t>Barium</t>
  </si>
  <si>
    <t>7440-39-3</t>
  </si>
  <si>
    <t>Beryllium</t>
  </si>
  <si>
    <t>7440-41-7</t>
  </si>
  <si>
    <t>Cadmium</t>
  </si>
  <si>
    <t>7440-43-9</t>
  </si>
  <si>
    <t>Cobalt</t>
  </si>
  <si>
    <t>7440-48-4</t>
  </si>
  <si>
    <t>Copper</t>
  </si>
  <si>
    <t>7440-50-8</t>
  </si>
  <si>
    <t>Manganese</t>
  </si>
  <si>
    <t>7439-96-5</t>
  </si>
  <si>
    <t>Mercury</t>
  </si>
  <si>
    <t>7439-97-6</t>
  </si>
  <si>
    <t>Molybdenum</t>
  </si>
  <si>
    <t>7439-98-7</t>
  </si>
  <si>
    <t>Nickel</t>
  </si>
  <si>
    <t>7440-02-0</t>
  </si>
  <si>
    <t>Selenium</t>
  </si>
  <si>
    <t>7782-49-2</t>
  </si>
  <si>
    <t>Vanadium</t>
  </si>
  <si>
    <t>Zinc</t>
  </si>
  <si>
    <t>7440-66-6</t>
  </si>
  <si>
    <t>Emission Factors from USEPA AP-42, "Compilation of Air Pollution Emission Factors", Section 1.4, 1998</t>
  </si>
  <si>
    <t>For Boilers &lt; 100MMBtu/hour</t>
  </si>
  <si>
    <t>11104-93-1</t>
  </si>
  <si>
    <t>56-49-5</t>
  </si>
  <si>
    <t>Benzo(a)phenanthrene</t>
  </si>
  <si>
    <t>Sample Calculations:</t>
  </si>
  <si>
    <r>
      <t>Consumption (ft</t>
    </r>
    <r>
      <rPr>
        <vertAlign val="superscript"/>
        <sz val="10"/>
        <color indexed="8"/>
        <rFont val="Times New Roman"/>
        <family val="1"/>
      </rPr>
      <t>3</t>
    </r>
    <r>
      <rPr>
        <sz val="10"/>
        <color indexed="8"/>
        <rFont val="Times New Roman"/>
        <family val="1"/>
      </rPr>
      <t>/yr) X Emission Factor (lb/10</t>
    </r>
    <r>
      <rPr>
        <vertAlign val="superscript"/>
        <sz val="10"/>
        <color indexed="8"/>
        <rFont val="Times New Roman"/>
        <family val="1"/>
      </rPr>
      <t>6</t>
    </r>
    <r>
      <rPr>
        <sz val="10"/>
        <color indexed="8"/>
        <rFont val="Times New Roman"/>
        <family val="1"/>
      </rPr>
      <t xml:space="preserve"> ft</t>
    </r>
    <r>
      <rPr>
        <vertAlign val="superscript"/>
        <sz val="10"/>
        <color indexed="8"/>
        <rFont val="Times New Roman"/>
        <family val="1"/>
      </rPr>
      <t>3</t>
    </r>
    <r>
      <rPr>
        <sz val="10"/>
        <color indexed="8"/>
        <rFont val="Times New Roman"/>
        <family val="1"/>
      </rPr>
      <t>) X 0.4536 kg/lb</t>
    </r>
  </si>
  <si>
    <t>=</t>
  </si>
  <si>
    <t xml:space="preserve"> NOx Emission Rate =</t>
  </si>
  <si>
    <t>Rate</t>
  </si>
  <si>
    <t>7440-62-2</t>
  </si>
  <si>
    <t>208-96-8</t>
  </si>
  <si>
    <t>Data Quality</t>
  </si>
  <si>
    <t>Emission Factor</t>
  </si>
  <si>
    <t>Low NOx</t>
  </si>
  <si>
    <t>Low NOx Recirc.</t>
  </si>
  <si>
    <t>B</t>
  </si>
  <si>
    <t>Identify emissions control installed:</t>
  </si>
  <si>
    <t>Control</t>
  </si>
  <si>
    <t>Low NOx Burner</t>
  </si>
  <si>
    <t>Low NOx Burner and Recirculated Flue Gas</t>
  </si>
  <si>
    <t>A</t>
  </si>
  <si>
    <t>D</t>
  </si>
  <si>
    <t>E</t>
  </si>
  <si>
    <t>C</t>
  </si>
  <si>
    <t>Quantity of natural gas consumed:</t>
  </si>
  <si>
    <t>OR</t>
  </si>
  <si>
    <t>Total maximum thermal input for all equipment:</t>
  </si>
  <si>
    <t>Operating schedule:</t>
  </si>
  <si>
    <t>hours/day</t>
  </si>
  <si>
    <t>days/week</t>
  </si>
  <si>
    <t>weeks/year</t>
  </si>
  <si>
    <r>
      <t>m</t>
    </r>
    <r>
      <rPr>
        <vertAlign val="superscript"/>
        <sz val="10"/>
        <rFont val="Times New Roman"/>
        <family val="1"/>
      </rPr>
      <t>3</t>
    </r>
    <r>
      <rPr>
        <sz val="10"/>
        <rFont val="Times New Roman"/>
        <family val="1"/>
      </rPr>
      <t>/yr</t>
    </r>
  </si>
  <si>
    <r>
      <t>ft</t>
    </r>
    <r>
      <rPr>
        <vertAlign val="superscript"/>
        <sz val="10"/>
        <rFont val="Times New Roman"/>
        <family val="1"/>
      </rPr>
      <t>3</t>
    </r>
    <r>
      <rPr>
        <sz val="10"/>
        <rFont val="Times New Roman"/>
        <family val="1"/>
      </rPr>
      <t>/yr</t>
    </r>
  </si>
  <si>
    <t>Comments</t>
  </si>
  <si>
    <t>PAH</t>
  </si>
  <si>
    <t>Benzo(a)anthracene</t>
  </si>
  <si>
    <t>Total PAHs</t>
  </si>
  <si>
    <t>n/a</t>
  </si>
  <si>
    <t>Chromium (non-hexavalent)</t>
  </si>
  <si>
    <t>Particulate Matter (PM2.5)</t>
  </si>
  <si>
    <t>Other Substances</t>
  </si>
  <si>
    <t>CAS #</t>
  </si>
  <si>
    <t>BTU/h</t>
  </si>
  <si>
    <t xml:space="preserve"> Uncontrolled NOx Emission Rate =</t>
  </si>
  <si>
    <t xml:space="preserve">Please complete the INPUT table below. </t>
  </si>
  <si>
    <t>Summary of Calculations</t>
  </si>
  <si>
    <t>Calculations</t>
  </si>
  <si>
    <t>References</t>
  </si>
  <si>
    <t xml:space="preserve">Emission factors and an assessment of their data quality are provided in the US EPA AP-42 "Natural Gas Combustion", Section 1.4, 1998 </t>
  </si>
  <si>
    <t>n/a - not applicable</t>
  </si>
  <si>
    <r>
      <t>(lb/1000000 ft</t>
    </r>
    <r>
      <rPr>
        <b/>
        <vertAlign val="superscript"/>
        <sz val="10"/>
        <rFont val="Times New Roman"/>
        <family val="1"/>
      </rPr>
      <t>3</t>
    </r>
    <r>
      <rPr>
        <b/>
        <sz val="10"/>
        <rFont val="Times New Roman"/>
        <family val="1"/>
      </rPr>
      <t>)</t>
    </r>
  </si>
  <si>
    <t>Benzo(j)fluoranthene</t>
  </si>
  <si>
    <t>205-82-3</t>
  </si>
  <si>
    <t>http://www.epa.gov/ttn/chief/ap42/ch01/final/c01s04.pdf</t>
  </si>
  <si>
    <t>How to use this calculator:</t>
  </si>
  <si>
    <t>Output summary:</t>
  </si>
  <si>
    <t>Other processes:</t>
  </si>
  <si>
    <t>Before you start make sure you have:</t>
  </si>
  <si>
    <t>- the operating schedule for all natural gas-fired equipment during the reporting year</t>
  </si>
  <si>
    <t>Input</t>
  </si>
  <si>
    <t>cubic metres</t>
  </si>
  <si>
    <t>cubic feet</t>
  </si>
  <si>
    <t>kJ/h</t>
  </si>
  <si>
    <r>
      <t>ft</t>
    </r>
    <r>
      <rPr>
        <vertAlign val="superscript"/>
        <sz val="10"/>
        <color indexed="8"/>
        <rFont val="Times New Roman"/>
        <family val="1"/>
      </rPr>
      <t>3</t>
    </r>
    <r>
      <rPr>
        <sz val="10"/>
        <color indexed="8"/>
        <rFont val="Times New Roman"/>
        <family val="1"/>
      </rPr>
      <t>/yr X 100 lb/10</t>
    </r>
    <r>
      <rPr>
        <vertAlign val="superscript"/>
        <sz val="10"/>
        <color indexed="8"/>
        <rFont val="Times New Roman"/>
        <family val="1"/>
      </rPr>
      <t>6</t>
    </r>
    <r>
      <rPr>
        <sz val="10"/>
        <color indexed="8"/>
        <rFont val="Times New Roman"/>
        <family val="1"/>
      </rPr>
      <t xml:space="preserve"> ft</t>
    </r>
    <r>
      <rPr>
        <vertAlign val="superscript"/>
        <sz val="10"/>
        <color indexed="8"/>
        <rFont val="Times New Roman"/>
        <family val="1"/>
      </rPr>
      <t>3</t>
    </r>
    <r>
      <rPr>
        <sz val="10"/>
        <color indexed="8"/>
        <rFont val="Times New Roman"/>
        <family val="1"/>
      </rPr>
      <t xml:space="preserve"> X 0.4536 kg/lb</t>
    </r>
  </si>
  <si>
    <t>Internal use only</t>
  </si>
  <si>
    <t>Select units</t>
  </si>
  <si>
    <r>
      <t xml:space="preserve">Please complete ONLY A </t>
    </r>
    <r>
      <rPr>
        <b/>
        <sz val="12"/>
        <color indexed="10"/>
        <rFont val="Times New Roman"/>
        <family val="1"/>
      </rPr>
      <t>or</t>
    </r>
    <r>
      <rPr>
        <b/>
        <sz val="12"/>
        <color indexed="8"/>
        <rFont val="Times New Roman"/>
        <family val="1"/>
      </rPr>
      <t xml:space="preserve"> B</t>
    </r>
  </si>
  <si>
    <r>
      <t>A)</t>
    </r>
    <r>
      <rPr>
        <sz val="12"/>
        <color indexed="8"/>
        <rFont val="Times New Roman"/>
        <family val="1"/>
      </rPr>
      <t xml:space="preserve"> the quantity of natural gas (NG)</t>
    </r>
  </si>
  <si>
    <r>
      <t>B)</t>
    </r>
    <r>
      <rPr>
        <sz val="12"/>
        <rFont val="Times New Roman"/>
        <family val="1"/>
      </rPr>
      <t xml:space="preserve"> the thermal input and operating schedule</t>
    </r>
  </si>
  <si>
    <t>This page provides all the reference information for the emission factors and assumptions used in the Calculations page. Click on the links below to view the source documents.</t>
  </si>
  <si>
    <t>Select</t>
  </si>
  <si>
    <t>ChemTRAC Priority Substances</t>
  </si>
  <si>
    <t>OUTPUT SUMMARY (Only ChemTRAC priority substances)</t>
  </si>
  <si>
    <t>Uncontrolled (None)</t>
  </si>
  <si>
    <t>None (Uncontrolled)</t>
  </si>
  <si>
    <t>Total MPO and Releases:</t>
  </si>
  <si>
    <t>Processed</t>
  </si>
  <si>
    <t>Otherwise Used</t>
  </si>
  <si>
    <t>Manufactured</t>
  </si>
  <si>
    <t>Released to Air</t>
  </si>
  <si>
    <t>Cadmium, and its compounds</t>
  </si>
  <si>
    <t>Chromium (non-hexavalent), and its compounds</t>
  </si>
  <si>
    <t>Lead, and its compounds</t>
  </si>
  <si>
    <t>Manganese, and its compounds</t>
  </si>
  <si>
    <t>Mercury, and its compounds</t>
  </si>
  <si>
    <t>Nickel, and its compounds</t>
  </si>
  <si>
    <t>Nitrogen Oxides (NOx)</t>
  </si>
  <si>
    <t>Total Volatile Organic Compounds (VOCs)</t>
  </si>
  <si>
    <t>Quantity (kg/yr)</t>
  </si>
  <si>
    <t>Total VOCs</t>
  </si>
  <si>
    <t>Chromium (non-hexavalent) , and its compounds</t>
  </si>
  <si>
    <t>• This page gathers information related to the processes at your facility and shows the estimated amounts of substances manufactured, processed, otherwise used (MPO) or released.</t>
  </si>
  <si>
    <r>
      <rPr>
        <b/>
        <sz val="12"/>
        <rFont val="Times New Roman"/>
        <family val="1"/>
      </rPr>
      <t xml:space="preserve">Manufacture </t>
    </r>
    <r>
      <rPr>
        <sz val="12"/>
        <rFont val="Times New Roman"/>
        <family val="1"/>
      </rPr>
      <t xml:space="preserve">- </t>
    </r>
    <r>
      <rPr>
        <sz val="11"/>
        <rFont val="Times New Roman"/>
        <family val="1"/>
      </rPr>
      <t>To produce, prepare or compound a priority substance and includes the conincidental production of a priority.substance as a by-product.</t>
    </r>
  </si>
  <si>
    <r>
      <rPr>
        <b/>
        <sz val="12"/>
        <rFont val="Times New Roman"/>
        <family val="1"/>
      </rPr>
      <t>Process</t>
    </r>
    <r>
      <rPr>
        <sz val="12"/>
        <rFont val="Times New Roman"/>
        <family val="1"/>
      </rPr>
      <t xml:space="preserve"> - </t>
    </r>
    <r>
      <rPr>
        <sz val="11"/>
        <rFont val="Times New Roman"/>
        <family val="1"/>
      </rPr>
      <t>The preparation of a priority substance, after its manufacture, for commercial distribution and includes the preparation of a substance in the same physical state or chemical form as that received by the facility, or preparation which produces a change in physical state or chemical form.</t>
    </r>
  </si>
  <si>
    <r>
      <rPr>
        <b/>
        <sz val="12"/>
        <rFont val="Times New Roman"/>
        <family val="1"/>
      </rPr>
      <t>Otherwise Use</t>
    </r>
    <r>
      <rPr>
        <sz val="12"/>
        <rFont val="Times New Roman"/>
        <family val="1"/>
      </rPr>
      <t xml:space="preserve"> - </t>
    </r>
    <r>
      <rPr>
        <sz val="11"/>
        <rFont val="Times New Roman"/>
        <family val="1"/>
      </rPr>
      <t>Any use, disposal or release of a priority substance at a facility that does not fall under the definitions of "manufacture" or "process." This includes the use of the priority substance as a chemical processing aid, manufacturing aid or some other use.</t>
    </r>
  </si>
  <si>
    <r>
      <rPr>
        <b/>
        <sz val="12"/>
        <rFont val="Times New Roman"/>
        <family val="1"/>
      </rPr>
      <t xml:space="preserve">Release </t>
    </r>
    <r>
      <rPr>
        <sz val="12"/>
        <rFont val="Times New Roman"/>
        <family val="1"/>
      </rPr>
      <t>-</t>
    </r>
    <r>
      <rPr>
        <sz val="11"/>
        <rFont val="Times New Roman"/>
        <family val="1"/>
      </rPr>
      <t xml:space="preserve"> The emission or discharge of a priority substance, whether intentional, accidental or coincidental, from a facility into the environment.</t>
    </r>
  </si>
  <si>
    <r>
      <rPr>
        <vertAlign val="superscript"/>
        <sz val="12"/>
        <color indexed="8"/>
        <rFont val="Times New Roman"/>
        <family val="1"/>
      </rPr>
      <t>1</t>
    </r>
    <r>
      <rPr>
        <sz val="12"/>
        <color indexed="8"/>
        <rFont val="Times New Roman"/>
        <family val="1"/>
      </rPr>
      <t xml:space="preserve"> For details refer to the Environmental Reporting and Disclosure Bylaw available at the </t>
    </r>
    <r>
      <rPr>
        <u val="single"/>
        <sz val="12"/>
        <color indexed="48"/>
        <rFont val="Times New Roman"/>
        <family val="1"/>
      </rPr>
      <t>ChemTRAC website</t>
    </r>
    <r>
      <rPr>
        <sz val="12"/>
        <color indexed="8"/>
        <rFont val="Times New Roman"/>
        <family val="1"/>
      </rPr>
      <t>.</t>
    </r>
  </si>
  <si>
    <t>• Please provide all the information requested in the yellow cells. If a section does not apply to your facility, leave it blank.</t>
  </si>
  <si>
    <t xml:space="preserve">•  The amounts shown in the Output Summary table must be added to any other MPOs or releases, if any, present in your facility and then compare these totals to the reporting thresholds. </t>
  </si>
  <si>
    <r>
      <rPr>
        <sz val="12"/>
        <rFont val="Times New Roman"/>
        <family val="1"/>
      </rPr>
      <t xml:space="preserve">• You may use the  </t>
    </r>
    <r>
      <rPr>
        <b/>
        <sz val="12"/>
        <color indexed="8"/>
        <rFont val="Times New Roman"/>
        <family val="1"/>
      </rPr>
      <t>Calculation of Totals</t>
    </r>
    <r>
      <rPr>
        <sz val="12"/>
        <rFont val="Times New Roman"/>
        <family val="1"/>
      </rPr>
      <t xml:space="preserve"> spreadsheet to calculate the totals.</t>
    </r>
  </si>
  <si>
    <t>This page provides a summary of the estimated quantities of all ChemTRAC priority substances manufactured, processed, otherwise used (MPO) and/or released.</t>
  </si>
  <si>
    <r>
      <t>Definitions</t>
    </r>
    <r>
      <rPr>
        <b/>
        <vertAlign val="superscript"/>
        <sz val="14"/>
        <rFont val="Times New Roman"/>
        <family val="1"/>
      </rPr>
      <t>1</t>
    </r>
  </si>
  <si>
    <t>Once you have your estimates for activiti(es) or process(es), enter the amounts of MPO and release of each substance from each process into the "Calculation of Totals" calculator (available at www.toronto.ca/chemtrac) to determine if you need to report.</t>
  </si>
  <si>
    <r>
      <t>1.</t>
    </r>
    <r>
      <rPr>
        <sz val="12"/>
        <color indexed="8"/>
        <rFont val="Times New Roman"/>
        <family val="1"/>
      </rPr>
      <t xml:space="preserve"> Click on the "Input-Output" Tab </t>
    </r>
  </si>
  <si>
    <r>
      <t>2.</t>
    </r>
    <r>
      <rPr>
        <sz val="12"/>
        <color indexed="8"/>
        <rFont val="Times New Roman"/>
        <family val="1"/>
      </rPr>
      <t xml:space="preserve"> Fill out the appropriate amounts in the yellow boxes</t>
    </r>
  </si>
  <si>
    <r>
      <t>3.</t>
    </r>
    <r>
      <rPr>
        <sz val="12"/>
        <color indexed="8"/>
        <rFont val="Times New Roman"/>
        <family val="1"/>
      </rPr>
      <t xml:space="preserve"> Scroll down to view the Output Summary</t>
    </r>
  </si>
  <si>
    <r>
      <t>1.</t>
    </r>
    <r>
      <rPr>
        <sz val="12"/>
        <color indexed="8"/>
        <rFont val="Times New Roman"/>
        <family val="1"/>
      </rPr>
      <t xml:space="preserve"> Select the type of emission control equipment installed</t>
    </r>
  </si>
  <si>
    <r>
      <t xml:space="preserve">2. </t>
    </r>
    <r>
      <rPr>
        <sz val="12"/>
        <color indexed="8"/>
        <rFont val="Times New Roman"/>
        <family val="1"/>
      </rPr>
      <t xml:space="preserve">Enter the quantity of natural gas used during the reporting year </t>
    </r>
  </si>
  <si>
    <t>Enter the total combined maximum thermal input for all natural-gas fired equipment &amp; operating schedule</t>
  </si>
  <si>
    <t xml:space="preserve">This table gives you the estimated quantities of ChemTRAC priority substances that this activity MPO and/or released for the reporting year. </t>
  </si>
  <si>
    <r>
      <rPr>
        <sz val="12"/>
        <rFont val="Times New Roman"/>
        <family val="1"/>
      </rPr>
      <t>If your facility has other activities or sources that manufacture, process, otherwise MPO and/or release ChemTRAC priority substances (chemicals), you will need to calculate the chemical amounts contributed from these activities as well. Please go to  the</t>
    </r>
    <r>
      <rPr>
        <u val="single"/>
        <sz val="12"/>
        <color indexed="12"/>
        <rFont val="Times New Roman"/>
        <family val="1"/>
      </rPr>
      <t xml:space="preserve"> ChemTRAC website </t>
    </r>
    <r>
      <rPr>
        <sz val="12"/>
        <rFont val="Times New Roman"/>
        <family val="1"/>
      </rPr>
      <t>for other calculators and more information.</t>
    </r>
  </si>
  <si>
    <t>- the type of emissions control equipment installed
- the quantity of natural gas used during the reporting year (in cubic metres or cubic feet)</t>
  </si>
  <si>
    <t>- the total combined maximum thermal input for all natural gas-fired equipment in (BTU/h)</t>
  </si>
  <si>
    <r>
      <t>Note</t>
    </r>
    <r>
      <rPr>
        <i/>
        <sz val="12"/>
        <rFont val="Times New Roman"/>
        <family val="1"/>
      </rPr>
      <t>: some of these may not apply to your facility</t>
    </r>
  </si>
  <si>
    <t>Version 3.3, Last Updated: Mar, 2014  SI,ZI</t>
  </si>
  <si>
    <t xml:space="preserve">•This page provides detailed calculations based on the information provided in the Input table. It also provides 
sample calculations and an assessment of emission factor data quality. </t>
  </si>
  <si>
    <t xml:space="preserve">• If you have site specific emission factors you may use them in the table below. If you choose to insert your 
own emission factor ensure that the units have been converted accordingly.  </t>
  </si>
  <si>
    <r>
      <t xml:space="preserve">This page contains necessary instructions that will help you use this calculator to estimate the amount of priority substances and other chemicals that are manufactured, processed, otherwise used (MPO) and/or released during the operation of </t>
    </r>
    <r>
      <rPr>
        <b/>
        <sz val="12"/>
        <rFont val="Times New Roman"/>
        <family val="1"/>
      </rPr>
      <t>natural gas-fired boilers with a maximum thermal input of less than 100 Million BTU/h.</t>
    </r>
  </si>
  <si>
    <t>Input-Output</t>
  </si>
  <si>
    <t>Input summary:</t>
  </si>
  <si>
    <t xml:space="preserve">Calculation Tool for </t>
  </si>
  <si>
    <t>Natural Gas Combustion &lt; 100 Million BTU/h</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</si>
</sst>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0"/>
    <numFmt numFmtId="166" formatCode="0.0"/>
    <numFmt numFmtId="167" formatCode="#,##0.0\ &quot;kg/yr&quot;"/>
    <numFmt numFmtId="168" formatCode="&quot;Yes&quot;;&quot;Yes&quot;;&quot;No&quot;"/>
    <numFmt numFmtId="169" formatCode="&quot;True&quot;;&quot;True&quot;;&quot;False&quot;"/>
    <numFmt numFmtId="170" formatCode="&quot;On&quot;;&quot;On&quot;;&quot;Off&quot;"/>
    <numFmt numFmtId="171" formatCode="[$€-2]\ #,##0.00_);[Red]\([$€-2]\ #,##0.00\)"/>
  </numFmts>
  <fonts count="70">
    <font>
      <sz val="10"/>
      <color indexed="8"/>
      <name val="ARIAL"/>
      <family val="0"/>
    </font>
    <font>
      <sz val="10"/>
      <color indexed="8"/>
      <name val="Arial"/>
      <family val="2"/>
    </font>
    <font>
      <u val="single"/>
      <sz val="10"/>
      <color indexed="12"/>
      <name val="Arial"/>
      <family val="2"/>
    </font>
    <font>
      <sz val="10"/>
      <name val="Arial"/>
      <family val="2"/>
    </font>
    <font>
      <sz val="10"/>
      <name val="Times New Roman"/>
      <family val="1"/>
    </font>
    <font>
      <b/>
      <sz val="10"/>
      <name val="Times New Roman"/>
      <family val="1"/>
    </font>
    <font>
      <vertAlign val="superscript"/>
      <sz val="10"/>
      <name val="Times New Roman"/>
      <family val="1"/>
    </font>
    <font>
      <sz val="10"/>
      <color indexed="8"/>
      <name val="Times New Roman"/>
      <family val="1"/>
    </font>
    <font>
      <vertAlign val="superscript"/>
      <sz val="10"/>
      <color indexed="8"/>
      <name val="Times New Roman"/>
      <family val="1"/>
    </font>
    <font>
      <b/>
      <sz val="10"/>
      <color indexed="8"/>
      <name val="Times New Roman"/>
      <family val="1"/>
    </font>
    <font>
      <sz val="12"/>
      <color indexed="8"/>
      <name val="Times New Roman"/>
      <family val="1"/>
    </font>
    <font>
      <sz val="12"/>
      <name val="Times New Roman"/>
      <family val="1"/>
    </font>
    <font>
      <b/>
      <sz val="12"/>
      <color indexed="8"/>
      <name val="Times New Roman"/>
      <family val="1"/>
    </font>
    <font>
      <b/>
      <sz val="16"/>
      <color indexed="8"/>
      <name val="Times New Roman"/>
      <family val="1"/>
    </font>
    <font>
      <b/>
      <sz val="14"/>
      <color indexed="8"/>
      <name val="Times New Roman"/>
      <family val="1"/>
    </font>
    <font>
      <b/>
      <sz val="12"/>
      <name val="Times New Roman"/>
      <family val="1"/>
    </font>
    <font>
      <u val="single"/>
      <sz val="12"/>
      <color indexed="12"/>
      <name val="Times New Roman"/>
      <family val="1"/>
    </font>
    <font>
      <b/>
      <vertAlign val="superscript"/>
      <sz val="10"/>
      <name val="Times New Roman"/>
      <family val="1"/>
    </font>
    <font>
      <sz val="12"/>
      <color indexed="10"/>
      <name val="Times New Roman"/>
      <family val="1"/>
    </font>
    <font>
      <sz val="12"/>
      <color indexed="8"/>
      <name val="Calibri"/>
      <family val="2"/>
    </font>
    <font>
      <b/>
      <sz val="12"/>
      <color indexed="10"/>
      <name val="Times New Roman"/>
      <family val="1"/>
    </font>
    <font>
      <sz val="8"/>
      <color indexed="8"/>
      <name val="Calibri"/>
      <family val="2"/>
    </font>
    <font>
      <u val="single"/>
      <sz val="11"/>
      <color indexed="12"/>
      <name val="Times New Roman"/>
      <family val="1"/>
    </font>
    <font>
      <sz val="11"/>
      <name val="Times New Roman"/>
      <family val="1"/>
    </font>
    <font>
      <vertAlign val="superscript"/>
      <sz val="12"/>
      <color indexed="8"/>
      <name val="Times New Roman"/>
      <family val="1"/>
    </font>
    <font>
      <u val="single"/>
      <sz val="12"/>
      <color indexed="48"/>
      <name val="Times New Roman"/>
      <family val="1"/>
    </font>
    <font>
      <b/>
      <sz val="14"/>
      <name val="Times New Roman"/>
      <family val="1"/>
    </font>
    <font>
      <b/>
      <vertAlign val="superscript"/>
      <sz val="14"/>
      <name val="Times New Roman"/>
      <family val="1"/>
    </font>
    <font>
      <b/>
      <i/>
      <sz val="12"/>
      <name val="Times New Roman"/>
      <family val="1"/>
    </font>
    <font>
      <i/>
      <sz val="12"/>
      <name val="Times New Roman"/>
      <family val="1"/>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name val="Tahoma"/>
      <family val="2"/>
    </font>
    <font>
      <b/>
      <sz val="7"/>
      <color indexed="8"/>
      <name val="Times New Roman"/>
      <family val="1"/>
    </font>
    <font>
      <sz val="11"/>
      <color indexed="9"/>
      <name val="Times New Roman"/>
      <family val="1"/>
    </font>
    <font>
      <b/>
      <sz val="11"/>
      <color indexed="8"/>
      <name val="Times New Roman"/>
      <family val="1"/>
    </font>
    <font>
      <sz val="12"/>
      <color indexed="9"/>
      <name val="Times New Roman"/>
      <family val="1"/>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2"/>
      <color theme="1"/>
      <name val="Times New Roman"/>
      <family val="1"/>
    </font>
    <font>
      <b/>
      <sz val="12"/>
      <color rgb="FFFF0000"/>
      <name val="Times New Roman"/>
      <family val="1"/>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
      <patternFill patternType="solid">
        <fgColor theme="0" tint="-0.24997000396251678"/>
        <bgColor indexed="64"/>
      </patternFill>
    </fill>
    <fill>
      <patternFill patternType="solid">
        <fgColor theme="0" tint="-0.04997999966144562"/>
        <bgColor indexed="64"/>
      </patternFill>
    </fill>
    <fill>
      <patternFill patternType="solid">
        <fgColor rgb="FFFFFF00"/>
        <bgColor indexed="64"/>
      </patternFill>
    </fill>
    <fill>
      <patternFill patternType="solid">
        <fgColor indexed="27"/>
        <bgColor indexed="64"/>
      </patternFill>
    </fill>
    <fill>
      <patternFill patternType="solid">
        <fgColor rgb="FFCCFFFF"/>
        <bgColor indexed="64"/>
      </patternFill>
    </fill>
    <fill>
      <patternFill patternType="solid">
        <fgColor indexed="41"/>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medium"/>
      <bottom/>
    </border>
    <border>
      <left style="medium"/>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style="medium"/>
      <bottom style="thin"/>
    </border>
    <border>
      <left/>
      <right style="medium"/>
      <top style="medium"/>
      <bottom style="thin"/>
    </border>
    <border>
      <left/>
      <right style="medium"/>
      <top style="thin"/>
      <bottom style="thin"/>
    </border>
    <border>
      <left style="medium"/>
      <right/>
      <top style="thin"/>
      <bottom/>
    </border>
    <border>
      <left/>
      <right style="medium"/>
      <top style="thin"/>
      <bottom style="medium"/>
    </border>
    <border>
      <left/>
      <right style="medium"/>
      <top style="thin"/>
      <bottom/>
    </border>
    <border>
      <left style="medium"/>
      <right/>
      <top/>
      <bottom style="thin"/>
    </border>
    <border>
      <left/>
      <right style="medium"/>
      <top/>
      <bottom style="thin"/>
    </border>
    <border>
      <left style="thin"/>
      <right style="thin"/>
      <top style="medium"/>
      <bottom/>
    </border>
    <border>
      <left style="thin"/>
      <right style="medium"/>
      <top style="medium"/>
      <bottom/>
    </border>
    <border>
      <left style="thin"/>
      <right style="thin"/>
      <top/>
      <bottom/>
    </border>
    <border>
      <left style="thin"/>
      <right style="medium"/>
      <top/>
      <bottom/>
    </border>
    <border>
      <left style="thin"/>
      <right style="thin"/>
      <top/>
      <bottom style="medium"/>
    </border>
    <border>
      <left style="thin"/>
      <right style="medium"/>
      <top/>
      <bottom style="medium"/>
    </border>
    <border>
      <left style="thin"/>
      <right/>
      <top style="medium"/>
      <bottom/>
    </border>
    <border>
      <left/>
      <right style="thin"/>
      <top style="medium"/>
      <bottom/>
    </border>
    <border>
      <left/>
      <right style="thin"/>
      <top/>
      <bottom/>
    </border>
    <border>
      <left style="thin"/>
      <right/>
      <top/>
      <bottom/>
    </border>
    <border>
      <left style="thin"/>
      <right/>
      <top/>
      <bottom style="medium"/>
    </border>
    <border>
      <left/>
      <right style="thin"/>
      <top/>
      <bottom style="medium"/>
    </border>
    <border>
      <left style="medium"/>
      <right style="thin"/>
      <top/>
      <bottom/>
    </border>
    <border>
      <left style="medium"/>
      <right style="thin"/>
      <top/>
      <bottom style="medium"/>
    </border>
    <border>
      <left style="medium"/>
      <right style="medium"/>
      <top style="medium"/>
      <bottom style="medium"/>
    </border>
    <border>
      <left/>
      <right/>
      <top style="medium"/>
      <bottom style="medium"/>
    </border>
    <border>
      <left/>
      <right/>
      <top style="thin"/>
      <bottom/>
    </border>
    <border>
      <left/>
      <right/>
      <top/>
      <bottom style="thin"/>
    </border>
    <border>
      <left style="medium"/>
      <right style="thin"/>
      <top style="medium"/>
      <bottom/>
    </border>
    <border>
      <left style="thin"/>
      <right style="medium"/>
      <top style="medium"/>
      <bottom style="medium"/>
    </border>
    <border>
      <left style="thin"/>
      <right style="thin"/>
      <top style="medium"/>
      <bottom style="medium"/>
    </border>
    <border>
      <left/>
      <right style="thin"/>
      <top style="medium"/>
      <bottom style="medium"/>
    </border>
    <border>
      <left style="medium"/>
      <right style="medium"/>
      <top style="medium"/>
      <bottom/>
    </border>
    <border>
      <left style="medium"/>
      <right style="medium"/>
      <top/>
      <bottom/>
    </border>
    <border>
      <left style="medium"/>
      <right style="medium"/>
      <top/>
      <bottom style="medium"/>
    </border>
    <border>
      <left style="medium"/>
      <right/>
      <top style="thin"/>
      <bottom style="medium"/>
    </border>
    <border>
      <left/>
      <right/>
      <top style="thin"/>
      <bottom style="medium"/>
    </border>
    <border>
      <left style="thin"/>
      <right style="thin"/>
      <top style="thin"/>
      <bottom style="thin"/>
    </border>
    <border>
      <left style="medium"/>
      <right/>
      <top style="medium"/>
      <bottom style="thin"/>
    </border>
    <border>
      <left style="medium"/>
      <right/>
      <top style="medium"/>
      <bottom style="medium"/>
    </border>
    <border>
      <left/>
      <right style="medium"/>
      <top style="medium"/>
      <bottom style="medium"/>
    </border>
    <border>
      <left style="medium"/>
      <right/>
      <top style="thin"/>
      <bottom style="thin"/>
    </border>
    <border>
      <left/>
      <right/>
      <top style="thin"/>
      <bottom style="thin"/>
    </border>
    <border>
      <left style="thin"/>
      <right style="thin"/>
      <top/>
      <bottom style="thin"/>
    </border>
  </borders>
  <cellStyleXfs count="66">
    <xf numFmtId="0" fontId="0" fillId="0" borderId="0">
      <alignment vertical="top"/>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2"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1" fillId="0" borderId="0">
      <alignment vertical="top"/>
      <protection/>
    </xf>
    <xf numFmtId="0" fontId="3" fillId="0" borderId="0">
      <alignment/>
      <protection/>
    </xf>
    <xf numFmtId="0" fontId="3" fillId="0" borderId="0">
      <alignment/>
      <protection/>
    </xf>
    <xf numFmtId="0" fontId="4" fillId="0" borderId="0">
      <alignment/>
      <protection/>
    </xf>
    <xf numFmtId="0" fontId="1" fillId="32" borderId="7" applyNumberFormat="0" applyFont="0" applyAlignment="0" applyProtection="0"/>
    <xf numFmtId="0" fontId="64" fillId="27" borderId="8" applyNumberFormat="0" applyAlignment="0" applyProtection="0"/>
    <xf numFmtId="9" fontId="1"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327">
    <xf numFmtId="0" fontId="0" fillId="0" borderId="0" xfId="0" applyAlignment="1">
      <alignment vertical="top"/>
    </xf>
    <xf numFmtId="0" fontId="7" fillId="33" borderId="0" xfId="0" applyFont="1" applyFill="1" applyAlignment="1">
      <alignment vertical="top"/>
    </xf>
    <xf numFmtId="0" fontId="10" fillId="33" borderId="0" xfId="0" applyFont="1" applyFill="1" applyAlignment="1">
      <alignment/>
    </xf>
    <xf numFmtId="0" fontId="10" fillId="33" borderId="0" xfId="0" applyFont="1" applyFill="1" applyBorder="1" applyAlignment="1">
      <alignment horizontal="center"/>
    </xf>
    <xf numFmtId="0" fontId="12" fillId="2" borderId="10" xfId="0" applyFont="1" applyFill="1" applyBorder="1" applyAlignment="1">
      <alignment/>
    </xf>
    <xf numFmtId="0" fontId="10" fillId="6" borderId="11" xfId="0" applyFont="1" applyFill="1" applyBorder="1" applyAlignment="1">
      <alignment/>
    </xf>
    <xf numFmtId="0" fontId="10" fillId="6" borderId="10" xfId="0" applyFont="1" applyFill="1" applyBorder="1" applyAlignment="1">
      <alignment/>
    </xf>
    <xf numFmtId="0" fontId="10" fillId="6" borderId="12" xfId="0" applyFont="1" applyFill="1" applyBorder="1" applyAlignment="1">
      <alignment/>
    </xf>
    <xf numFmtId="0" fontId="10" fillId="6" borderId="13" xfId="0" applyFont="1" applyFill="1" applyBorder="1" applyAlignment="1">
      <alignment/>
    </xf>
    <xf numFmtId="0" fontId="10" fillId="6" borderId="14" xfId="0" applyFont="1" applyFill="1" applyBorder="1" applyAlignment="1">
      <alignment/>
    </xf>
    <xf numFmtId="0" fontId="10" fillId="6" borderId="15" xfId="0" applyFont="1" applyFill="1" applyBorder="1" applyAlignment="1">
      <alignment/>
    </xf>
    <xf numFmtId="0" fontId="10" fillId="6" borderId="16" xfId="0" applyFont="1" applyFill="1" applyBorder="1" applyAlignment="1">
      <alignment/>
    </xf>
    <xf numFmtId="0" fontId="10" fillId="6" borderId="17" xfId="0" applyFont="1" applyFill="1" applyBorder="1" applyAlignment="1">
      <alignment/>
    </xf>
    <xf numFmtId="0" fontId="10" fillId="12" borderId="18" xfId="0" applyFont="1" applyFill="1" applyBorder="1" applyAlignment="1">
      <alignment/>
    </xf>
    <xf numFmtId="0" fontId="10" fillId="12" borderId="19" xfId="0" applyFont="1" applyFill="1" applyBorder="1" applyAlignment="1">
      <alignment/>
    </xf>
    <xf numFmtId="0" fontId="10" fillId="12" borderId="13" xfId="0" applyFont="1" applyFill="1" applyBorder="1" applyAlignment="1">
      <alignment/>
    </xf>
    <xf numFmtId="0" fontId="10" fillId="12" borderId="0" xfId="0" applyFont="1" applyFill="1" applyBorder="1" applyAlignment="1">
      <alignment/>
    </xf>
    <xf numFmtId="0" fontId="10" fillId="12" borderId="14" xfId="0" applyFont="1" applyFill="1" applyBorder="1" applyAlignment="1">
      <alignment/>
    </xf>
    <xf numFmtId="0" fontId="10" fillId="12" borderId="20" xfId="0" applyFont="1" applyFill="1" applyBorder="1" applyAlignment="1">
      <alignment/>
    </xf>
    <xf numFmtId="0" fontId="10" fillId="12" borderId="21" xfId="0" applyFont="1" applyFill="1" applyBorder="1" applyAlignment="1">
      <alignment/>
    </xf>
    <xf numFmtId="0" fontId="10" fillId="12" borderId="15" xfId="0" applyFont="1" applyFill="1" applyBorder="1" applyAlignment="1">
      <alignment/>
    </xf>
    <xf numFmtId="0" fontId="10" fillId="12" borderId="22" xfId="0" applyFont="1" applyFill="1" applyBorder="1" applyAlignment="1">
      <alignment/>
    </xf>
    <xf numFmtId="0" fontId="10" fillId="12" borderId="23" xfId="0" applyFont="1" applyFill="1" applyBorder="1" applyAlignment="1">
      <alignment/>
    </xf>
    <xf numFmtId="0" fontId="10" fillId="12" borderId="24" xfId="0" applyFont="1" applyFill="1" applyBorder="1" applyAlignment="1">
      <alignment/>
    </xf>
    <xf numFmtId="0" fontId="10" fillId="12" borderId="25" xfId="0" applyFont="1" applyFill="1" applyBorder="1" applyAlignment="1">
      <alignment/>
    </xf>
    <xf numFmtId="0" fontId="0" fillId="33" borderId="0" xfId="0" applyFill="1" applyAlignment="1">
      <alignment vertical="top"/>
    </xf>
    <xf numFmtId="0" fontId="4" fillId="33" borderId="0" xfId="57" applyFont="1" applyFill="1">
      <alignment/>
      <protection/>
    </xf>
    <xf numFmtId="0" fontId="4" fillId="33" borderId="0" xfId="57" applyFont="1" applyFill="1" applyAlignment="1">
      <alignment horizontal="center"/>
      <protection/>
    </xf>
    <xf numFmtId="0" fontId="5" fillId="33" borderId="0" xfId="57" applyFont="1" applyFill="1">
      <alignment/>
      <protection/>
    </xf>
    <xf numFmtId="3" fontId="4" fillId="33" borderId="0" xfId="57" applyNumberFormat="1" applyFont="1" applyFill="1">
      <alignment/>
      <protection/>
    </xf>
    <xf numFmtId="0" fontId="4" fillId="33" borderId="0" xfId="57" applyFont="1" applyFill="1" applyAlignment="1">
      <alignment horizontal="left"/>
      <protection/>
    </xf>
    <xf numFmtId="0" fontId="4" fillId="33" borderId="0" xfId="59" applyFont="1" applyFill="1" applyAlignment="1">
      <alignment horizontal="center"/>
      <protection/>
    </xf>
    <xf numFmtId="3" fontId="4" fillId="33" borderId="0" xfId="57" applyNumberFormat="1" applyFont="1" applyFill="1" applyBorder="1">
      <alignment/>
      <protection/>
    </xf>
    <xf numFmtId="0" fontId="4" fillId="33" borderId="0" xfId="59" applyFont="1" applyFill="1" applyBorder="1">
      <alignment/>
      <protection/>
    </xf>
    <xf numFmtId="0" fontId="4" fillId="33" borderId="0" xfId="59" applyFont="1" applyFill="1" applyBorder="1" applyAlignment="1">
      <alignment horizontal="center"/>
      <protection/>
    </xf>
    <xf numFmtId="3" fontId="4" fillId="33" borderId="0" xfId="59" applyNumberFormat="1" applyFont="1" applyFill="1" applyBorder="1" applyAlignment="1">
      <alignment horizontal="center"/>
      <protection/>
    </xf>
    <xf numFmtId="0" fontId="4" fillId="33" borderId="0" xfId="59" applyFont="1" applyFill="1">
      <alignment/>
      <protection/>
    </xf>
    <xf numFmtId="0" fontId="5" fillId="33" borderId="11" xfId="59" applyFont="1" applyFill="1" applyBorder="1" applyAlignment="1">
      <alignment horizontal="left"/>
      <protection/>
    </xf>
    <xf numFmtId="0" fontId="5" fillId="33" borderId="26" xfId="59" applyFont="1" applyFill="1" applyBorder="1" applyAlignment="1">
      <alignment horizontal="center"/>
      <protection/>
    </xf>
    <xf numFmtId="3" fontId="5" fillId="33" borderId="10" xfId="59" applyNumberFormat="1" applyFont="1" applyFill="1" applyBorder="1" applyAlignment="1">
      <alignment horizontal="center"/>
      <protection/>
    </xf>
    <xf numFmtId="0" fontId="4" fillId="33" borderId="27" xfId="59" applyFont="1" applyFill="1" applyBorder="1">
      <alignment/>
      <protection/>
    </xf>
    <xf numFmtId="0" fontId="5" fillId="33" borderId="13" xfId="59" applyFont="1" applyFill="1" applyBorder="1" applyAlignment="1">
      <alignment horizontal="left"/>
      <protection/>
    </xf>
    <xf numFmtId="0" fontId="5" fillId="33" borderId="28" xfId="59" applyFont="1" applyFill="1" applyBorder="1" applyAlignment="1">
      <alignment horizontal="center"/>
      <protection/>
    </xf>
    <xf numFmtId="3" fontId="5" fillId="33" borderId="0" xfId="59" applyNumberFormat="1" applyFont="1" applyFill="1" applyBorder="1" applyAlignment="1">
      <alignment horizontal="center"/>
      <protection/>
    </xf>
    <xf numFmtId="0" fontId="4" fillId="33" borderId="29" xfId="59" applyFont="1" applyFill="1" applyBorder="1">
      <alignment/>
      <protection/>
    </xf>
    <xf numFmtId="0" fontId="5" fillId="33" borderId="30" xfId="59" applyFont="1" applyFill="1" applyBorder="1" applyAlignment="1">
      <alignment horizontal="center"/>
      <protection/>
    </xf>
    <xf numFmtId="0" fontId="5" fillId="33" borderId="31" xfId="59" applyFont="1" applyFill="1" applyBorder="1" applyAlignment="1">
      <alignment horizontal="center"/>
      <protection/>
    </xf>
    <xf numFmtId="0" fontId="4" fillId="33" borderId="13" xfId="59" applyFont="1" applyFill="1" applyBorder="1" applyAlignment="1">
      <alignment horizontal="center"/>
      <protection/>
    </xf>
    <xf numFmtId="0" fontId="4" fillId="33" borderId="28" xfId="59" applyFont="1" applyFill="1" applyBorder="1" applyAlignment="1">
      <alignment horizontal="center"/>
      <protection/>
    </xf>
    <xf numFmtId="0" fontId="4" fillId="33" borderId="32" xfId="59" applyFont="1" applyFill="1" applyBorder="1" applyAlignment="1">
      <alignment horizontal="center"/>
      <protection/>
    </xf>
    <xf numFmtId="0" fontId="4" fillId="33" borderId="33" xfId="59" applyFont="1" applyFill="1" applyBorder="1" applyAlignment="1">
      <alignment horizontal="center"/>
      <protection/>
    </xf>
    <xf numFmtId="0" fontId="4" fillId="33" borderId="34" xfId="59" applyFont="1" applyFill="1" applyBorder="1" applyAlignment="1">
      <alignment horizontal="center"/>
      <protection/>
    </xf>
    <xf numFmtId="0" fontId="4" fillId="33" borderId="35" xfId="59" applyFont="1" applyFill="1" applyBorder="1" applyAlignment="1">
      <alignment horizontal="center"/>
      <protection/>
    </xf>
    <xf numFmtId="0" fontId="4" fillId="33" borderId="35" xfId="57" applyFont="1" applyFill="1" applyBorder="1" applyAlignment="1">
      <alignment horizontal="center"/>
      <protection/>
    </xf>
    <xf numFmtId="0" fontId="4" fillId="33" borderId="13" xfId="59" applyFont="1" applyFill="1" applyBorder="1" applyAlignment="1">
      <alignment horizontal="left"/>
      <protection/>
    </xf>
    <xf numFmtId="0" fontId="4" fillId="33" borderId="0" xfId="59" applyFont="1" applyFill="1" applyBorder="1" applyAlignment="1">
      <alignment horizontal="left"/>
      <protection/>
    </xf>
    <xf numFmtId="164" fontId="4" fillId="33" borderId="0" xfId="59" applyNumberFormat="1" applyFont="1" applyFill="1" applyBorder="1" applyAlignment="1">
      <alignment horizontal="center"/>
      <protection/>
    </xf>
    <xf numFmtId="0" fontId="4" fillId="33" borderId="13" xfId="59" applyFont="1" applyFill="1" applyBorder="1" applyAlignment="1" quotePrefix="1">
      <alignment horizontal="left"/>
      <protection/>
    </xf>
    <xf numFmtId="0" fontId="4" fillId="33" borderId="28" xfId="59" applyFont="1" applyFill="1" applyBorder="1" applyAlignment="1" quotePrefix="1">
      <alignment horizontal="center"/>
      <protection/>
    </xf>
    <xf numFmtId="3" fontId="4" fillId="33" borderId="34" xfId="59" applyNumberFormat="1" applyFont="1" applyFill="1" applyBorder="1" applyAlignment="1">
      <alignment horizontal="center"/>
      <protection/>
    </xf>
    <xf numFmtId="3" fontId="4" fillId="33" borderId="35" xfId="59" applyNumberFormat="1" applyFont="1" applyFill="1" applyBorder="1" applyAlignment="1">
      <alignment horizontal="center"/>
      <protection/>
    </xf>
    <xf numFmtId="165" fontId="4" fillId="33" borderId="34" xfId="59" applyNumberFormat="1" applyFont="1" applyFill="1" applyBorder="1" applyAlignment="1">
      <alignment horizontal="center"/>
      <protection/>
    </xf>
    <xf numFmtId="165" fontId="4" fillId="33" borderId="35" xfId="59" applyNumberFormat="1" applyFont="1" applyFill="1" applyBorder="1" applyAlignment="1">
      <alignment horizontal="center"/>
      <protection/>
    </xf>
    <xf numFmtId="11" fontId="4" fillId="33" borderId="0" xfId="59" applyNumberFormat="1" applyFont="1" applyFill="1" applyBorder="1" applyAlignment="1">
      <alignment horizontal="center"/>
      <protection/>
    </xf>
    <xf numFmtId="0" fontId="4" fillId="33" borderId="0" xfId="59" applyFont="1" applyFill="1" applyBorder="1" applyAlignment="1">
      <alignment horizontal="right"/>
      <protection/>
    </xf>
    <xf numFmtId="0" fontId="4" fillId="33" borderId="35" xfId="59" applyFont="1" applyFill="1" applyBorder="1" applyAlignment="1">
      <alignment horizontal="right"/>
      <protection/>
    </xf>
    <xf numFmtId="11" fontId="4" fillId="33" borderId="28" xfId="59" applyNumberFormat="1" applyFont="1" applyFill="1" applyBorder="1" applyAlignment="1">
      <alignment horizontal="center"/>
      <protection/>
    </xf>
    <xf numFmtId="0" fontId="4" fillId="33" borderId="15" xfId="59" applyFont="1" applyFill="1" applyBorder="1" applyAlignment="1">
      <alignment horizontal="left"/>
      <protection/>
    </xf>
    <xf numFmtId="0" fontId="4" fillId="33" borderId="30" xfId="59" applyFont="1" applyFill="1" applyBorder="1" applyAlignment="1">
      <alignment horizontal="center"/>
      <protection/>
    </xf>
    <xf numFmtId="0" fontId="4" fillId="33" borderId="36" xfId="59" applyFont="1" applyFill="1" applyBorder="1" applyAlignment="1">
      <alignment horizontal="right"/>
      <protection/>
    </xf>
    <xf numFmtId="0" fontId="4" fillId="33" borderId="37" xfId="59" applyFont="1" applyFill="1" applyBorder="1" applyAlignment="1">
      <alignment horizontal="center"/>
      <protection/>
    </xf>
    <xf numFmtId="11" fontId="4" fillId="33" borderId="30" xfId="59" applyNumberFormat="1" applyFont="1" applyFill="1" applyBorder="1" applyAlignment="1">
      <alignment horizontal="center"/>
      <protection/>
    </xf>
    <xf numFmtId="0" fontId="4" fillId="33" borderId="36" xfId="57" applyFont="1" applyFill="1" applyBorder="1" applyAlignment="1">
      <alignment horizontal="center"/>
      <protection/>
    </xf>
    <xf numFmtId="0" fontId="4" fillId="33" borderId="31" xfId="59" applyFont="1" applyFill="1" applyBorder="1">
      <alignment/>
      <protection/>
    </xf>
    <xf numFmtId="0" fontId="4" fillId="33" borderId="0" xfId="58" applyFont="1" applyFill="1" applyAlignment="1">
      <alignment/>
      <protection/>
    </xf>
    <xf numFmtId="3" fontId="4" fillId="33" borderId="0" xfId="59" applyNumberFormat="1" applyFont="1" applyFill="1">
      <alignment/>
      <protection/>
    </xf>
    <xf numFmtId="3" fontId="4" fillId="33" borderId="0" xfId="59" applyNumberFormat="1" applyFont="1" applyFill="1" applyBorder="1">
      <alignment/>
      <protection/>
    </xf>
    <xf numFmtId="0" fontId="4" fillId="33" borderId="0" xfId="58" applyFont="1" applyFill="1" applyBorder="1" applyAlignment="1">
      <alignment/>
      <protection/>
    </xf>
    <xf numFmtId="0" fontId="9" fillId="33" borderId="0" xfId="0" applyFont="1" applyFill="1" applyAlignment="1">
      <alignment vertical="top"/>
    </xf>
    <xf numFmtId="0" fontId="7" fillId="33" borderId="0" xfId="0" applyFont="1" applyFill="1" applyBorder="1" applyAlignment="1">
      <alignment vertical="top"/>
    </xf>
    <xf numFmtId="0" fontId="7" fillId="33" borderId="0" xfId="0" applyFont="1" applyFill="1" applyAlignment="1">
      <alignment horizontal="right"/>
    </xf>
    <xf numFmtId="0" fontId="7" fillId="33" borderId="0" xfId="0" applyFont="1" applyFill="1" applyAlignment="1">
      <alignment/>
    </xf>
    <xf numFmtId="3" fontId="7" fillId="33" borderId="0" xfId="0" applyNumberFormat="1" applyFont="1" applyFill="1" applyAlignment="1">
      <alignment horizontal="center"/>
    </xf>
    <xf numFmtId="0" fontId="10" fillId="33" borderId="0" xfId="0" applyFont="1" applyFill="1" applyAlignment="1">
      <alignment horizontal="center"/>
    </xf>
    <xf numFmtId="0" fontId="11" fillId="33" borderId="38" xfId="59" applyFont="1" applyFill="1" applyBorder="1" applyAlignment="1" quotePrefix="1">
      <alignment horizontal="left"/>
      <protection/>
    </xf>
    <xf numFmtId="0" fontId="11" fillId="33" borderId="38" xfId="59" applyFont="1" applyFill="1" applyBorder="1" applyAlignment="1">
      <alignment horizontal="left"/>
      <protection/>
    </xf>
    <xf numFmtId="0" fontId="11" fillId="33" borderId="39" xfId="59" applyFont="1" applyFill="1" applyBorder="1" applyAlignment="1">
      <alignment horizontal="left"/>
      <protection/>
    </xf>
    <xf numFmtId="0" fontId="12" fillId="33" borderId="38" xfId="0" applyFont="1" applyFill="1" applyBorder="1" applyAlignment="1">
      <alignment/>
    </xf>
    <xf numFmtId="0" fontId="10" fillId="2" borderId="11" xfId="0" applyFont="1" applyFill="1" applyBorder="1" applyAlignment="1">
      <alignment/>
    </xf>
    <xf numFmtId="0" fontId="10" fillId="2" borderId="10" xfId="0" applyFont="1" applyFill="1" applyBorder="1" applyAlignment="1">
      <alignment/>
    </xf>
    <xf numFmtId="0" fontId="10" fillId="2" borderId="12" xfId="0" applyFont="1" applyFill="1" applyBorder="1" applyAlignment="1">
      <alignment/>
    </xf>
    <xf numFmtId="0" fontId="10" fillId="2" borderId="13" xfId="0" applyFont="1" applyFill="1" applyBorder="1" applyAlignment="1">
      <alignment/>
    </xf>
    <xf numFmtId="0" fontId="10" fillId="2" borderId="14" xfId="0" applyFont="1" applyFill="1" applyBorder="1" applyAlignment="1">
      <alignment/>
    </xf>
    <xf numFmtId="0" fontId="10" fillId="2" borderId="15" xfId="0" applyFont="1" applyFill="1" applyBorder="1" applyAlignment="1">
      <alignment/>
    </xf>
    <xf numFmtId="0" fontId="10" fillId="2" borderId="16" xfId="0" applyFont="1" applyFill="1" applyBorder="1" applyAlignment="1">
      <alignment/>
    </xf>
    <xf numFmtId="0" fontId="10" fillId="2" borderId="17" xfId="0" applyFont="1" applyFill="1" applyBorder="1" applyAlignment="1">
      <alignment/>
    </xf>
    <xf numFmtId="0" fontId="11" fillId="8" borderId="26" xfId="59" applyFont="1" applyFill="1" applyBorder="1" applyAlignment="1">
      <alignment horizontal="center"/>
      <protection/>
    </xf>
    <xf numFmtId="0" fontId="11" fillId="8" borderId="38" xfId="59" applyFont="1" applyFill="1" applyBorder="1" applyAlignment="1" quotePrefix="1">
      <alignment horizontal="left"/>
      <protection/>
    </xf>
    <xf numFmtId="0" fontId="11" fillId="8" borderId="28" xfId="59" applyFont="1" applyFill="1" applyBorder="1" applyAlignment="1">
      <alignment horizontal="center"/>
      <protection/>
    </xf>
    <xf numFmtId="0" fontId="11" fillId="8" borderId="38" xfId="59" applyFont="1" applyFill="1" applyBorder="1" applyAlignment="1">
      <alignment horizontal="left"/>
      <protection/>
    </xf>
    <xf numFmtId="0" fontId="11" fillId="8" borderId="39" xfId="59" applyFont="1" applyFill="1" applyBorder="1" applyAlignment="1">
      <alignment horizontal="left"/>
      <protection/>
    </xf>
    <xf numFmtId="0" fontId="11" fillId="8" borderId="30" xfId="59" applyFont="1" applyFill="1" applyBorder="1" applyAlignment="1">
      <alignment horizontal="center"/>
      <protection/>
    </xf>
    <xf numFmtId="0" fontId="0" fillId="33" borderId="0" xfId="0" applyFill="1" applyAlignment="1">
      <alignment/>
    </xf>
    <xf numFmtId="0" fontId="13" fillId="33" borderId="0" xfId="0" applyFont="1" applyFill="1" applyAlignment="1">
      <alignment horizontal="left"/>
    </xf>
    <xf numFmtId="0" fontId="7" fillId="33" borderId="0" xfId="0" applyFont="1" applyFill="1" applyAlignment="1">
      <alignment horizontal="center"/>
    </xf>
    <xf numFmtId="0" fontId="68" fillId="33" borderId="0" xfId="0" applyFont="1" applyFill="1" applyAlignment="1">
      <alignment/>
    </xf>
    <xf numFmtId="49" fontId="68" fillId="33" borderId="0" xfId="0" applyNumberFormat="1" applyFont="1" applyFill="1" applyAlignment="1">
      <alignment horizontal="center"/>
    </xf>
    <xf numFmtId="0" fontId="68" fillId="33" borderId="0" xfId="0" applyFont="1" applyFill="1" applyAlignment="1">
      <alignment horizontal="center"/>
    </xf>
    <xf numFmtId="0" fontId="12" fillId="33" borderId="0" xfId="0" applyFont="1" applyFill="1" applyAlignment="1">
      <alignment/>
    </xf>
    <xf numFmtId="0" fontId="12" fillId="33" borderId="0" xfId="0" applyFont="1" applyFill="1" applyAlignment="1">
      <alignment horizontal="left"/>
    </xf>
    <xf numFmtId="0" fontId="13" fillId="33" borderId="0" xfId="0" applyFont="1" applyFill="1" applyAlignment="1">
      <alignment/>
    </xf>
    <xf numFmtId="0" fontId="12" fillId="6" borderId="10" xfId="0" applyFont="1" applyFill="1" applyBorder="1" applyAlignment="1">
      <alignment/>
    </xf>
    <xf numFmtId="0" fontId="11" fillId="33" borderId="0" xfId="59" applyFont="1" applyFill="1" applyBorder="1" applyAlignment="1">
      <alignment horizontal="left"/>
      <protection/>
    </xf>
    <xf numFmtId="0" fontId="11" fillId="33" borderId="0" xfId="59" applyFont="1" applyFill="1" applyBorder="1" applyAlignment="1">
      <alignment horizontal="center"/>
      <protection/>
    </xf>
    <xf numFmtId="11" fontId="10" fillId="33" borderId="0" xfId="0" applyNumberFormat="1" applyFont="1" applyFill="1" applyBorder="1" applyAlignment="1">
      <alignment horizontal="center"/>
    </xf>
    <xf numFmtId="0" fontId="4" fillId="33" borderId="0" xfId="57" applyFont="1" applyFill="1" applyBorder="1" applyAlignment="1">
      <alignment horizontal="center"/>
      <protection/>
    </xf>
    <xf numFmtId="1" fontId="5" fillId="33" borderId="15" xfId="59" applyNumberFormat="1" applyFont="1" applyFill="1" applyBorder="1" applyAlignment="1">
      <alignment horizontal="left"/>
      <protection/>
    </xf>
    <xf numFmtId="3" fontId="5" fillId="33" borderId="16" xfId="59" applyNumberFormat="1" applyFont="1" applyFill="1" applyBorder="1" applyAlignment="1">
      <alignment horizontal="center"/>
      <protection/>
    </xf>
    <xf numFmtId="0" fontId="4" fillId="33" borderId="13" xfId="59" applyFont="1" applyFill="1" applyBorder="1" applyAlignment="1">
      <alignment horizontal="left"/>
      <protection/>
    </xf>
    <xf numFmtId="0" fontId="4" fillId="33" borderId="28" xfId="59" applyFont="1" applyFill="1" applyBorder="1" applyAlignment="1">
      <alignment horizontal="center"/>
      <protection/>
    </xf>
    <xf numFmtId="0" fontId="11" fillId="6" borderId="40" xfId="0" applyFont="1" applyFill="1" applyBorder="1" applyAlignment="1">
      <alignment wrapText="1"/>
    </xf>
    <xf numFmtId="0" fontId="11" fillId="34" borderId="41" xfId="0" applyFont="1" applyFill="1" applyBorder="1" applyAlignment="1">
      <alignment wrapText="1"/>
    </xf>
    <xf numFmtId="0" fontId="15" fillId="34" borderId="0" xfId="0" applyFont="1" applyFill="1" applyBorder="1" applyAlignment="1">
      <alignment wrapText="1"/>
    </xf>
    <xf numFmtId="0" fontId="18" fillId="34" borderId="0" xfId="0" applyFont="1" applyFill="1" applyAlignment="1">
      <alignment/>
    </xf>
    <xf numFmtId="0" fontId="10" fillId="0" borderId="0" xfId="0" applyFont="1" applyAlignment="1">
      <alignment/>
    </xf>
    <xf numFmtId="0" fontId="18" fillId="33" borderId="0" xfId="0" applyFont="1" applyFill="1" applyAlignment="1">
      <alignment/>
    </xf>
    <xf numFmtId="0" fontId="4" fillId="33" borderId="0" xfId="59" applyFont="1" applyFill="1" applyBorder="1" applyAlignment="1">
      <alignment horizontal="center"/>
      <protection/>
    </xf>
    <xf numFmtId="0" fontId="4" fillId="33" borderId="34" xfId="59" applyFont="1" applyFill="1" applyBorder="1" applyAlignment="1">
      <alignment horizontal="center"/>
      <protection/>
    </xf>
    <xf numFmtId="0" fontId="4" fillId="33" borderId="35" xfId="59" applyFont="1" applyFill="1" applyBorder="1" applyAlignment="1">
      <alignment horizontal="center"/>
      <protection/>
    </xf>
    <xf numFmtId="0" fontId="4" fillId="33" borderId="35" xfId="57" applyFont="1" applyFill="1" applyBorder="1" applyAlignment="1">
      <alignment horizontal="center"/>
      <protection/>
    </xf>
    <xf numFmtId="0" fontId="4" fillId="33" borderId="29" xfId="59" applyFont="1" applyFill="1" applyBorder="1" applyAlignment="1">
      <alignment horizontal="center"/>
      <protection/>
    </xf>
    <xf numFmtId="0" fontId="4" fillId="33" borderId="35" xfId="59" applyFont="1" applyFill="1" applyBorder="1" applyAlignment="1">
      <alignment horizontal="left"/>
      <protection/>
    </xf>
    <xf numFmtId="0" fontId="4" fillId="33" borderId="35" xfId="59" applyFont="1" applyFill="1" applyBorder="1" applyAlignment="1">
      <alignment horizontal="right"/>
      <protection/>
    </xf>
    <xf numFmtId="0" fontId="4" fillId="33" borderId="34" xfId="59" applyFont="1" applyFill="1" applyBorder="1" applyAlignment="1" quotePrefix="1">
      <alignment horizontal="center"/>
      <protection/>
    </xf>
    <xf numFmtId="0" fontId="4" fillId="33" borderId="13" xfId="59" applyFont="1" applyFill="1" applyBorder="1" applyAlignment="1" quotePrefix="1">
      <alignment horizontal="left"/>
      <protection/>
    </xf>
    <xf numFmtId="11" fontId="4" fillId="33" borderId="28" xfId="59" applyNumberFormat="1" applyFont="1" applyFill="1" applyBorder="1" applyAlignment="1">
      <alignment horizontal="center"/>
      <protection/>
    </xf>
    <xf numFmtId="0" fontId="4" fillId="33" borderId="34" xfId="59" applyFont="1" applyFill="1" applyBorder="1" applyAlignment="1">
      <alignment horizontal="center"/>
      <protection/>
    </xf>
    <xf numFmtId="167" fontId="7" fillId="33" borderId="0" xfId="0" applyNumberFormat="1" applyFont="1" applyFill="1" applyAlignment="1">
      <alignment horizontal="left" vertical="top"/>
    </xf>
    <xf numFmtId="0" fontId="9" fillId="35" borderId="11" xfId="0" applyFont="1" applyFill="1" applyBorder="1" applyAlignment="1">
      <alignment vertical="top"/>
    </xf>
    <xf numFmtId="0" fontId="7" fillId="35" borderId="10" xfId="0" applyFont="1" applyFill="1" applyBorder="1" applyAlignment="1">
      <alignment vertical="top"/>
    </xf>
    <xf numFmtId="0" fontId="9" fillId="35" borderId="10" xfId="0" applyFont="1" applyFill="1" applyBorder="1" applyAlignment="1">
      <alignment vertical="top"/>
    </xf>
    <xf numFmtId="0" fontId="9" fillId="35" borderId="12" xfId="0" applyFont="1" applyFill="1" applyBorder="1" applyAlignment="1">
      <alignment vertical="top"/>
    </xf>
    <xf numFmtId="0" fontId="7" fillId="35" borderId="13" xfId="0" applyFont="1" applyFill="1" applyBorder="1" applyAlignment="1">
      <alignment vertical="top"/>
    </xf>
    <xf numFmtId="0" fontId="7" fillId="35" borderId="0" xfId="0" applyFont="1" applyFill="1" applyBorder="1" applyAlignment="1">
      <alignment vertical="top"/>
    </xf>
    <xf numFmtId="0" fontId="9" fillId="35" borderId="0" xfId="0" applyFont="1" applyFill="1" applyBorder="1" applyAlignment="1">
      <alignment vertical="top"/>
    </xf>
    <xf numFmtId="0" fontId="9" fillId="35" borderId="14" xfId="0" applyFont="1" applyFill="1" applyBorder="1" applyAlignment="1">
      <alignment vertical="top"/>
    </xf>
    <xf numFmtId="0" fontId="7" fillId="35" borderId="14" xfId="0" applyFont="1" applyFill="1" applyBorder="1" applyAlignment="1">
      <alignment vertical="top"/>
    </xf>
    <xf numFmtId="0" fontId="21" fillId="34" borderId="0" xfId="0" applyFont="1" applyFill="1" applyAlignment="1">
      <alignment vertical="top"/>
    </xf>
    <xf numFmtId="0" fontId="0" fillId="33" borderId="0" xfId="0" applyFill="1" applyBorder="1" applyAlignment="1">
      <alignment/>
    </xf>
    <xf numFmtId="0" fontId="68" fillId="33" borderId="0" xfId="0" applyFont="1" applyFill="1" applyBorder="1" applyAlignment="1">
      <alignment/>
    </xf>
    <xf numFmtId="0" fontId="15" fillId="33" borderId="0" xfId="0" applyFont="1" applyFill="1" applyBorder="1" applyAlignment="1">
      <alignment/>
    </xf>
    <xf numFmtId="0" fontId="10" fillId="0" borderId="0" xfId="0" applyFont="1" applyBorder="1" applyAlignment="1">
      <alignment/>
    </xf>
    <xf numFmtId="0" fontId="10" fillId="33" borderId="0" xfId="0" applyFont="1" applyFill="1" applyBorder="1" applyAlignment="1">
      <alignment/>
    </xf>
    <xf numFmtId="0" fontId="12" fillId="33" borderId="0" xfId="0" applyFont="1" applyFill="1" applyBorder="1" applyAlignment="1">
      <alignment/>
    </xf>
    <xf numFmtId="0" fontId="4" fillId="33" borderId="0" xfId="57" applyFont="1" applyFill="1" applyBorder="1">
      <alignment/>
      <protection/>
    </xf>
    <xf numFmtId="0" fontId="12" fillId="33" borderId="0" xfId="0" applyFont="1" applyFill="1" applyBorder="1" applyAlignment="1">
      <alignment horizontal="left" vertical="top"/>
    </xf>
    <xf numFmtId="0" fontId="0" fillId="33" borderId="0" xfId="0" applyFill="1" applyBorder="1" applyAlignment="1">
      <alignment vertical="top"/>
    </xf>
    <xf numFmtId="0" fontId="12" fillId="12" borderId="21" xfId="0" applyFont="1" applyFill="1" applyBorder="1" applyAlignment="1">
      <alignment horizontal="left" wrapText="1"/>
    </xf>
    <xf numFmtId="0" fontId="12" fillId="12" borderId="42" xfId="0" applyFont="1" applyFill="1" applyBorder="1" applyAlignment="1">
      <alignment horizontal="left" wrapText="1"/>
    </xf>
    <xf numFmtId="0" fontId="12" fillId="12" borderId="23" xfId="0" applyFont="1" applyFill="1" applyBorder="1" applyAlignment="1">
      <alignment horizontal="left" wrapText="1"/>
    </xf>
    <xf numFmtId="0" fontId="69" fillId="12" borderId="43" xfId="0" applyFont="1" applyFill="1" applyBorder="1" applyAlignment="1">
      <alignment horizontal="center"/>
    </xf>
    <xf numFmtId="0" fontId="69" fillId="12" borderId="25" xfId="0" applyFont="1" applyFill="1" applyBorder="1" applyAlignment="1">
      <alignment horizontal="center"/>
    </xf>
    <xf numFmtId="0" fontId="15" fillId="12" borderId="24" xfId="0" applyFont="1" applyFill="1" applyBorder="1" applyAlignment="1">
      <alignment horizontal="left"/>
    </xf>
    <xf numFmtId="0" fontId="11" fillId="8" borderId="44" xfId="59" applyFont="1" applyFill="1" applyBorder="1" applyAlignment="1">
      <alignment horizontal="left"/>
      <protection/>
    </xf>
    <xf numFmtId="0" fontId="4" fillId="33" borderId="34" xfId="59" applyFont="1" applyFill="1" applyBorder="1" applyAlignment="1">
      <alignment horizontal="center"/>
      <protection/>
    </xf>
    <xf numFmtId="0" fontId="4" fillId="33" borderId="34" xfId="59" applyFont="1" applyFill="1" applyBorder="1" applyAlignment="1">
      <alignment horizontal="center"/>
      <protection/>
    </xf>
    <xf numFmtId="3" fontId="4" fillId="33" borderId="34" xfId="59" applyNumberFormat="1" applyFont="1" applyFill="1" applyBorder="1" applyAlignment="1">
      <alignment horizontal="center"/>
      <protection/>
    </xf>
    <xf numFmtId="0" fontId="9" fillId="35" borderId="13" xfId="0" applyFont="1" applyFill="1" applyBorder="1" applyAlignment="1">
      <alignment vertical="top"/>
    </xf>
    <xf numFmtId="0" fontId="7" fillId="35" borderId="15" xfId="0" applyFont="1" applyFill="1" applyBorder="1" applyAlignment="1" applyProtection="1">
      <alignment vertical="top"/>
      <protection locked="0"/>
    </xf>
    <xf numFmtId="0" fontId="7" fillId="35" borderId="16" xfId="0" applyFont="1" applyFill="1" applyBorder="1" applyAlignment="1" applyProtection="1">
      <alignment vertical="top"/>
      <protection locked="0"/>
    </xf>
    <xf numFmtId="0" fontId="7" fillId="35" borderId="17" xfId="0" applyFont="1" applyFill="1" applyBorder="1" applyAlignment="1" applyProtection="1">
      <alignment vertical="top"/>
      <protection locked="0"/>
    </xf>
    <xf numFmtId="0" fontId="12" fillId="8" borderId="45" xfId="0" applyFont="1" applyFill="1" applyBorder="1" applyAlignment="1">
      <alignment horizontal="center" vertical="center" wrapText="1"/>
    </xf>
    <xf numFmtId="0" fontId="11" fillId="2" borderId="0" xfId="59" applyFont="1" applyFill="1" applyBorder="1" applyAlignment="1">
      <alignment horizontal="left"/>
      <protection/>
    </xf>
    <xf numFmtId="0" fontId="11" fillId="2" borderId="0" xfId="59" applyFont="1" applyFill="1" applyBorder="1" applyAlignment="1">
      <alignment horizontal="center"/>
      <protection/>
    </xf>
    <xf numFmtId="166" fontId="10" fillId="2" borderId="0" xfId="0" applyNumberFormat="1" applyFont="1" applyFill="1" applyBorder="1" applyAlignment="1">
      <alignment horizontal="center"/>
    </xf>
    <xf numFmtId="0" fontId="12" fillId="8" borderId="41" xfId="0" applyFont="1" applyFill="1" applyBorder="1" applyAlignment="1">
      <alignment horizontal="center" vertical="center"/>
    </xf>
    <xf numFmtId="0" fontId="12" fillId="8" borderId="46" xfId="0" applyFont="1" applyFill="1" applyBorder="1" applyAlignment="1">
      <alignment horizontal="center" vertical="center"/>
    </xf>
    <xf numFmtId="0" fontId="12" fillId="8" borderId="47" xfId="0" applyFont="1" applyFill="1" applyBorder="1" applyAlignment="1">
      <alignment horizontal="center" vertical="center" wrapText="1"/>
    </xf>
    <xf numFmtId="0" fontId="11" fillId="8" borderId="48" xfId="59" applyFont="1" applyFill="1" applyBorder="1" applyAlignment="1">
      <alignment horizontal="left"/>
      <protection/>
    </xf>
    <xf numFmtId="0" fontId="11" fillId="8" borderId="49" xfId="59" applyFont="1" applyFill="1" applyBorder="1" applyAlignment="1">
      <alignment horizontal="left"/>
      <protection/>
    </xf>
    <xf numFmtId="0" fontId="11" fillId="8" borderId="49" xfId="59" applyFont="1" applyFill="1" applyBorder="1" applyAlignment="1" quotePrefix="1">
      <alignment horizontal="left"/>
      <protection/>
    </xf>
    <xf numFmtId="0" fontId="11" fillId="8" borderId="50" xfId="59" applyFont="1" applyFill="1" applyBorder="1" applyAlignment="1">
      <alignment horizontal="left"/>
      <protection/>
    </xf>
    <xf numFmtId="0" fontId="11" fillId="8" borderId="38" xfId="59" applyFont="1" applyFill="1" applyBorder="1" applyAlignment="1">
      <alignment horizontal="left" wrapText="1"/>
      <protection/>
    </xf>
    <xf numFmtId="0" fontId="11" fillId="8" borderId="28" xfId="59" applyFont="1" applyFill="1" applyBorder="1" applyAlignment="1">
      <alignment horizontal="center" vertical="center"/>
      <protection/>
    </xf>
    <xf numFmtId="0" fontId="68" fillId="33" borderId="0" xfId="52" applyFont="1" applyFill="1" applyBorder="1" applyAlignment="1" applyProtection="1">
      <alignment wrapText="1"/>
      <protection/>
    </xf>
    <xf numFmtId="0" fontId="10" fillId="33" borderId="28" xfId="0" applyFont="1" applyFill="1" applyBorder="1" applyAlignment="1">
      <alignment horizontal="center"/>
    </xf>
    <xf numFmtId="0" fontId="11" fillId="33" borderId="28" xfId="59" applyFont="1" applyFill="1" applyBorder="1" applyAlignment="1">
      <alignment horizontal="center"/>
      <protection/>
    </xf>
    <xf numFmtId="0" fontId="11" fillId="33" borderId="28" xfId="59" applyFont="1" applyFill="1" applyBorder="1" applyAlignment="1" quotePrefix="1">
      <alignment horizontal="center"/>
      <protection/>
    </xf>
    <xf numFmtId="0" fontId="11" fillId="33" borderId="30" xfId="59" applyFont="1" applyFill="1" applyBorder="1" applyAlignment="1">
      <alignment horizontal="center"/>
      <protection/>
    </xf>
    <xf numFmtId="0" fontId="11" fillId="33" borderId="0" xfId="0" applyFont="1" applyFill="1" applyBorder="1" applyAlignment="1">
      <alignment wrapText="1"/>
    </xf>
    <xf numFmtId="0" fontId="10" fillId="6" borderId="15" xfId="0" applyFont="1" applyFill="1" applyBorder="1" applyAlignment="1">
      <alignment vertical="top"/>
    </xf>
    <xf numFmtId="0" fontId="11" fillId="6" borderId="51" xfId="0" applyFont="1" applyFill="1" applyBorder="1" applyAlignment="1">
      <alignment wrapText="1"/>
    </xf>
    <xf numFmtId="0" fontId="11" fillId="6" borderId="52" xfId="0" applyFont="1" applyFill="1" applyBorder="1" applyAlignment="1">
      <alignment wrapText="1"/>
    </xf>
    <xf numFmtId="0" fontId="11" fillId="6" borderId="22" xfId="0" applyFont="1" applyFill="1" applyBorder="1" applyAlignment="1">
      <alignment wrapText="1"/>
    </xf>
    <xf numFmtId="166" fontId="11" fillId="8" borderId="33" xfId="59" applyNumberFormat="1" applyFont="1" applyFill="1" applyBorder="1" applyAlignment="1">
      <alignment horizontal="center"/>
      <protection/>
    </xf>
    <xf numFmtId="166" fontId="11" fillId="8" borderId="10" xfId="59" applyNumberFormat="1" applyFont="1" applyFill="1" applyBorder="1" applyAlignment="1">
      <alignment horizontal="center"/>
      <protection/>
    </xf>
    <xf numFmtId="166" fontId="11" fillId="8" borderId="26" xfId="59" applyNumberFormat="1" applyFont="1" applyFill="1" applyBorder="1" applyAlignment="1">
      <alignment horizontal="center"/>
      <protection/>
    </xf>
    <xf numFmtId="166" fontId="10" fillId="8" borderId="12" xfId="0" applyNumberFormat="1" applyFont="1" applyFill="1" applyBorder="1" applyAlignment="1">
      <alignment horizontal="center"/>
    </xf>
    <xf numFmtId="166" fontId="11" fillId="8" borderId="34" xfId="59" applyNumberFormat="1" applyFont="1" applyFill="1" applyBorder="1" applyAlignment="1">
      <alignment horizontal="center"/>
      <protection/>
    </xf>
    <xf numFmtId="166" fontId="11" fillId="8" borderId="0" xfId="59" applyNumberFormat="1" applyFont="1" applyFill="1" applyBorder="1" applyAlignment="1">
      <alignment horizontal="center"/>
      <protection/>
    </xf>
    <xf numFmtId="166" fontId="11" fillId="8" borderId="35" xfId="59" applyNumberFormat="1" applyFont="1" applyFill="1" applyBorder="1" applyAlignment="1">
      <alignment horizontal="center"/>
      <protection/>
    </xf>
    <xf numFmtId="166" fontId="10" fillId="8" borderId="29" xfId="0" applyNumberFormat="1" applyFont="1" applyFill="1" applyBorder="1" applyAlignment="1">
      <alignment horizontal="center"/>
    </xf>
    <xf numFmtId="166" fontId="11" fillId="8" borderId="34" xfId="59" applyNumberFormat="1" applyFont="1" applyFill="1" applyBorder="1" applyAlignment="1">
      <alignment horizontal="center" vertical="center"/>
      <protection/>
    </xf>
    <xf numFmtId="166" fontId="11" fillId="8" borderId="0" xfId="59" applyNumberFormat="1" applyFont="1" applyFill="1" applyBorder="1" applyAlignment="1">
      <alignment horizontal="center" vertical="center"/>
      <protection/>
    </xf>
    <xf numFmtId="166" fontId="11" fillId="8" borderId="28" xfId="59" applyNumberFormat="1" applyFont="1" applyFill="1" applyBorder="1" applyAlignment="1">
      <alignment horizontal="center" vertical="center"/>
      <protection/>
    </xf>
    <xf numFmtId="166" fontId="10" fillId="8" borderId="14" xfId="0" applyNumberFormat="1" applyFont="1" applyFill="1" applyBorder="1" applyAlignment="1">
      <alignment horizontal="center" vertical="center"/>
    </xf>
    <xf numFmtId="166" fontId="11" fillId="8" borderId="28" xfId="59" applyNumberFormat="1" applyFont="1" applyFill="1" applyBorder="1" applyAlignment="1">
      <alignment horizontal="center"/>
      <protection/>
    </xf>
    <xf numFmtId="166" fontId="10" fillId="8" borderId="14" xfId="0" applyNumberFormat="1" applyFont="1" applyFill="1" applyBorder="1" applyAlignment="1">
      <alignment horizontal="center"/>
    </xf>
    <xf numFmtId="166" fontId="11" fillId="8" borderId="37" xfId="59" applyNumberFormat="1" applyFont="1" applyFill="1" applyBorder="1" applyAlignment="1">
      <alignment horizontal="center"/>
      <protection/>
    </xf>
    <xf numFmtId="166" fontId="11" fillId="8" borderId="16" xfId="59" applyNumberFormat="1" applyFont="1" applyFill="1" applyBorder="1" applyAlignment="1">
      <alignment horizontal="center"/>
      <protection/>
    </xf>
    <xf numFmtId="166" fontId="11" fillId="8" borderId="30" xfId="59" applyNumberFormat="1" applyFont="1" applyFill="1" applyBorder="1" applyAlignment="1">
      <alignment horizontal="center"/>
      <protection/>
    </xf>
    <xf numFmtId="166" fontId="10" fillId="8" borderId="17" xfId="0" applyNumberFormat="1" applyFont="1" applyFill="1" applyBorder="1" applyAlignment="1">
      <alignment horizontal="center"/>
    </xf>
    <xf numFmtId="166" fontId="11" fillId="36" borderId="34" xfId="59" applyNumberFormat="1" applyFont="1" applyFill="1" applyBorder="1" applyAlignment="1">
      <alignment horizontal="center"/>
      <protection/>
    </xf>
    <xf numFmtId="166" fontId="10" fillId="33" borderId="0" xfId="0" applyNumberFormat="1" applyFont="1" applyFill="1" applyBorder="1" applyAlignment="1">
      <alignment horizontal="center"/>
    </xf>
    <xf numFmtId="166" fontId="10" fillId="33" borderId="35" xfId="0" applyNumberFormat="1" applyFont="1" applyFill="1" applyBorder="1" applyAlignment="1">
      <alignment horizontal="center"/>
    </xf>
    <xf numFmtId="166" fontId="10" fillId="33" borderId="29" xfId="0" applyNumberFormat="1" applyFont="1" applyFill="1" applyBorder="1" applyAlignment="1">
      <alignment horizontal="center" wrapText="1"/>
    </xf>
    <xf numFmtId="166" fontId="11" fillId="33" borderId="0" xfId="59" applyNumberFormat="1" applyFont="1" applyFill="1" applyBorder="1" applyAlignment="1">
      <alignment horizontal="center"/>
      <protection/>
    </xf>
    <xf numFmtId="166" fontId="11" fillId="33" borderId="35" xfId="59" applyNumberFormat="1" applyFont="1" applyFill="1" applyBorder="1" applyAlignment="1">
      <alignment horizontal="center"/>
      <protection/>
    </xf>
    <xf numFmtId="166" fontId="10" fillId="33" borderId="29" xfId="0" applyNumberFormat="1" applyFont="1" applyFill="1" applyBorder="1" applyAlignment="1">
      <alignment horizontal="center"/>
    </xf>
    <xf numFmtId="166" fontId="11" fillId="36" borderId="37" xfId="59" applyNumberFormat="1" applyFont="1" applyFill="1" applyBorder="1" applyAlignment="1">
      <alignment horizontal="center"/>
      <protection/>
    </xf>
    <xf numFmtId="166" fontId="11" fillId="33" borderId="16" xfId="59" applyNumberFormat="1" applyFont="1" applyFill="1" applyBorder="1" applyAlignment="1">
      <alignment horizontal="center"/>
      <protection/>
    </xf>
    <xf numFmtId="166" fontId="11" fillId="33" borderId="36" xfId="59" applyNumberFormat="1" applyFont="1" applyFill="1" applyBorder="1" applyAlignment="1">
      <alignment horizontal="center"/>
      <protection/>
    </xf>
    <xf numFmtId="166" fontId="10" fillId="33" borderId="31" xfId="0" applyNumberFormat="1" applyFont="1" applyFill="1" applyBorder="1" applyAlignment="1">
      <alignment horizontal="center"/>
    </xf>
    <xf numFmtId="0" fontId="26" fillId="33" borderId="0" xfId="0" applyFont="1" applyFill="1" applyAlignment="1">
      <alignment/>
    </xf>
    <xf numFmtId="0" fontId="11" fillId="2" borderId="48" xfId="0" applyFont="1" applyFill="1" applyBorder="1" applyAlignment="1">
      <alignment wrapText="1"/>
    </xf>
    <xf numFmtId="0" fontId="11" fillId="2" borderId="49" xfId="0" applyFont="1" applyFill="1" applyBorder="1" applyAlignment="1">
      <alignment wrapText="1"/>
    </xf>
    <xf numFmtId="0" fontId="11" fillId="2" borderId="50" xfId="0" applyFont="1" applyFill="1" applyBorder="1" applyAlignment="1">
      <alignment wrapText="1"/>
    </xf>
    <xf numFmtId="3" fontId="10" fillId="37" borderId="53" xfId="0" applyNumberFormat="1" applyFont="1" applyFill="1" applyBorder="1" applyAlignment="1" applyProtection="1">
      <alignment/>
      <protection locked="0"/>
    </xf>
    <xf numFmtId="3" fontId="10" fillId="37" borderId="53" xfId="42" applyNumberFormat="1" applyFont="1" applyFill="1" applyBorder="1" applyAlignment="1" applyProtection="1">
      <alignment/>
      <protection locked="0"/>
    </xf>
    <xf numFmtId="0" fontId="10" fillId="12" borderId="54" xfId="0" applyFont="1" applyFill="1" applyBorder="1" applyAlignment="1">
      <alignment vertical="center"/>
    </xf>
    <xf numFmtId="3" fontId="69" fillId="8" borderId="10" xfId="59" applyNumberFormat="1" applyFont="1" applyFill="1" applyBorder="1" applyAlignment="1">
      <alignment horizontal="center"/>
      <protection/>
    </xf>
    <xf numFmtId="3" fontId="69" fillId="8" borderId="26" xfId="59" applyNumberFormat="1" applyFont="1" applyFill="1" applyBorder="1" applyAlignment="1">
      <alignment horizontal="center"/>
      <protection/>
    </xf>
    <xf numFmtId="3" fontId="69" fillId="8" borderId="12" xfId="0" applyNumberFormat="1" applyFont="1" applyFill="1" applyBorder="1" applyAlignment="1">
      <alignment horizontal="center"/>
    </xf>
    <xf numFmtId="3" fontId="69" fillId="8" borderId="0" xfId="59" applyNumberFormat="1" applyFont="1" applyFill="1" applyBorder="1" applyAlignment="1">
      <alignment horizontal="center"/>
      <protection/>
    </xf>
    <xf numFmtId="3" fontId="69" fillId="8" borderId="28" xfId="59" applyNumberFormat="1" applyFont="1" applyFill="1" applyBorder="1" applyAlignment="1">
      <alignment horizontal="center"/>
      <protection/>
    </xf>
    <xf numFmtId="3" fontId="69" fillId="8" borderId="14" xfId="0" applyNumberFormat="1" applyFont="1" applyFill="1" applyBorder="1" applyAlignment="1">
      <alignment horizontal="center"/>
    </xf>
    <xf numFmtId="3" fontId="69" fillId="8" borderId="16" xfId="59" applyNumberFormat="1" applyFont="1" applyFill="1" applyBorder="1" applyAlignment="1">
      <alignment horizontal="center"/>
      <protection/>
    </xf>
    <xf numFmtId="3" fontId="69" fillId="8" borderId="30" xfId="59" applyNumberFormat="1" applyFont="1" applyFill="1" applyBorder="1" applyAlignment="1">
      <alignment horizontal="center"/>
      <protection/>
    </xf>
    <xf numFmtId="3" fontId="69" fillId="8" borderId="17" xfId="0" applyNumberFormat="1" applyFont="1" applyFill="1" applyBorder="1" applyAlignment="1">
      <alignment horizontal="center"/>
    </xf>
    <xf numFmtId="0" fontId="10" fillId="33" borderId="48" xfId="0" applyFont="1" applyFill="1" applyBorder="1" applyAlignment="1" applyProtection="1">
      <alignment horizontal="left" wrapText="1"/>
      <protection locked="0"/>
    </xf>
    <xf numFmtId="0" fontId="16" fillId="33" borderId="49" xfId="52" applyFont="1" applyFill="1" applyBorder="1" applyAlignment="1" applyProtection="1">
      <alignment horizontal="left" wrapText="1"/>
      <protection locked="0"/>
    </xf>
    <xf numFmtId="0" fontId="68" fillId="33" borderId="49" xfId="52" applyFont="1" applyFill="1" applyBorder="1" applyAlignment="1" applyProtection="1">
      <alignment horizontal="left" wrapText="1"/>
      <protection locked="0"/>
    </xf>
    <xf numFmtId="0" fontId="22" fillId="33" borderId="49" xfId="52" applyFont="1" applyFill="1" applyBorder="1" applyAlignment="1" applyProtection="1">
      <alignment horizontal="left" wrapText="1"/>
      <protection locked="0"/>
    </xf>
    <xf numFmtId="0" fontId="0" fillId="33" borderId="50" xfId="0" applyFill="1" applyBorder="1" applyAlignment="1" applyProtection="1">
      <alignment/>
      <protection locked="0"/>
    </xf>
    <xf numFmtId="0" fontId="1" fillId="33" borderId="0" xfId="56" applyFill="1" applyAlignment="1">
      <alignment/>
      <protection/>
    </xf>
    <xf numFmtId="0" fontId="13" fillId="34" borderId="0" xfId="56" applyFont="1" applyFill="1" applyAlignment="1">
      <alignment horizontal="justify"/>
      <protection/>
    </xf>
    <xf numFmtId="0" fontId="7" fillId="34" borderId="0" xfId="56" applyFont="1" applyFill="1" applyAlignment="1">
      <alignment horizontal="justify"/>
      <protection/>
    </xf>
    <xf numFmtId="0" fontId="1" fillId="33" borderId="0" xfId="56" applyFill="1">
      <alignment vertical="top"/>
      <protection/>
    </xf>
    <xf numFmtId="0" fontId="10" fillId="34" borderId="0" xfId="56" applyFont="1" applyFill="1" applyBorder="1" applyAlignment="1">
      <alignment horizontal="left"/>
      <protection/>
    </xf>
    <xf numFmtId="0" fontId="12" fillId="34" borderId="0" xfId="56" applyFont="1" applyFill="1" applyBorder="1" applyAlignment="1">
      <alignment horizontal="center"/>
      <protection/>
    </xf>
    <xf numFmtId="0" fontId="7" fillId="34" borderId="0" xfId="56" applyFont="1" applyFill="1" applyAlignment="1">
      <alignment horizontal="justify" vertical="top"/>
      <protection/>
    </xf>
    <xf numFmtId="0" fontId="10" fillId="34" borderId="41" xfId="56" applyFont="1" applyFill="1" applyBorder="1" applyAlignment="1">
      <alignment horizontal="justify"/>
      <protection/>
    </xf>
    <xf numFmtId="0" fontId="12" fillId="38" borderId="12" xfId="56" applyFont="1" applyFill="1" applyBorder="1" applyAlignment="1">
      <alignment horizontal="justify" vertical="top" wrapText="1"/>
      <protection/>
    </xf>
    <xf numFmtId="0" fontId="12" fillId="39" borderId="13" xfId="56" applyFont="1" applyFill="1" applyBorder="1" applyAlignment="1">
      <alignment horizontal="left" vertical="top" wrapText="1"/>
      <protection/>
    </xf>
    <xf numFmtId="0" fontId="12" fillId="38" borderId="14" xfId="56" applyFont="1" applyFill="1" applyBorder="1" applyAlignment="1">
      <alignment horizontal="justify" vertical="top" wrapText="1"/>
      <protection/>
    </xf>
    <xf numFmtId="0" fontId="12" fillId="38" borderId="17" xfId="56" applyFont="1" applyFill="1" applyBorder="1" applyAlignment="1">
      <alignment horizontal="justify" vertical="top" wrapText="1"/>
      <protection/>
    </xf>
    <xf numFmtId="0" fontId="12" fillId="38" borderId="12" xfId="56" applyFont="1" applyFill="1" applyBorder="1" applyAlignment="1">
      <alignment/>
      <protection/>
    </xf>
    <xf numFmtId="0" fontId="12" fillId="38" borderId="14" xfId="56" applyFont="1" applyFill="1" applyBorder="1" applyAlignment="1">
      <alignment/>
      <protection/>
    </xf>
    <xf numFmtId="0" fontId="12" fillId="38" borderId="13" xfId="56" applyFont="1" applyFill="1" applyBorder="1" applyAlignment="1">
      <alignment horizontal="left" vertical="center" wrapText="1"/>
      <protection/>
    </xf>
    <xf numFmtId="0" fontId="20" fillId="38" borderId="14" xfId="56" applyNumberFormat="1" applyFont="1" applyFill="1" applyBorder="1" applyAlignment="1">
      <alignment horizontal="center" vertical="top" wrapText="1"/>
      <protection/>
    </xf>
    <xf numFmtId="0" fontId="10" fillId="38" borderId="14" xfId="56" applyFont="1" applyFill="1" applyBorder="1" applyAlignment="1">
      <alignment wrapText="1"/>
      <protection/>
    </xf>
    <xf numFmtId="0" fontId="12" fillId="38" borderId="55" xfId="56" applyFont="1" applyFill="1" applyBorder="1" applyAlignment="1">
      <alignment horizontal="left" vertical="top" wrapText="1"/>
      <protection/>
    </xf>
    <xf numFmtId="0" fontId="10" fillId="39" borderId="56" xfId="56" applyFont="1" applyFill="1" applyBorder="1" applyAlignment="1">
      <alignment vertical="top" wrapText="1"/>
      <protection/>
    </xf>
    <xf numFmtId="0" fontId="12" fillId="38" borderId="55" xfId="56" applyFont="1" applyFill="1" applyBorder="1" applyAlignment="1" applyProtection="1">
      <alignment horizontal="justify" vertical="top"/>
      <protection locked="0"/>
    </xf>
    <xf numFmtId="0" fontId="16" fillId="38" borderId="56" xfId="52" applyNumberFormat="1" applyFont="1" applyFill="1" applyBorder="1" applyAlignment="1" applyProtection="1">
      <alignment horizontal="justify" vertical="top" wrapText="1"/>
      <protection locked="0"/>
    </xf>
    <xf numFmtId="49" fontId="12" fillId="40" borderId="55" xfId="56" applyNumberFormat="1" applyFont="1" applyFill="1" applyBorder="1" applyAlignment="1" applyProtection="1">
      <alignment horizontal="left" vertical="top" wrapText="1"/>
      <protection locked="0"/>
    </xf>
    <xf numFmtId="0" fontId="11" fillId="38" borderId="56" xfId="52" applyNumberFormat="1" applyFont="1" applyFill="1" applyBorder="1" applyAlignment="1" applyProtection="1">
      <alignment horizontal="justify" vertical="top" wrapText="1"/>
      <protection locked="0"/>
    </xf>
    <xf numFmtId="0" fontId="12" fillId="38" borderId="13" xfId="56" applyFont="1" applyFill="1" applyBorder="1" applyAlignment="1">
      <alignment wrapText="1"/>
      <protection/>
    </xf>
    <xf numFmtId="0" fontId="11" fillId="38" borderId="14" xfId="56" applyFont="1" applyFill="1" applyBorder="1" applyAlignment="1" quotePrefix="1">
      <alignment wrapText="1"/>
      <protection/>
    </xf>
    <xf numFmtId="0" fontId="19" fillId="38" borderId="13" xfId="56" applyFont="1" applyFill="1" applyBorder="1" applyAlignment="1">
      <alignment/>
      <protection/>
    </xf>
    <xf numFmtId="0" fontId="10" fillId="38" borderId="14" xfId="56" applyFont="1" applyFill="1" applyBorder="1" applyAlignment="1">
      <alignment/>
      <protection/>
    </xf>
    <xf numFmtId="0" fontId="10" fillId="38" borderId="14" xfId="56" applyFont="1" applyFill="1" applyBorder="1" applyAlignment="1" quotePrefix="1">
      <alignment/>
      <protection/>
    </xf>
    <xf numFmtId="0" fontId="19" fillId="38" borderId="15" xfId="56" applyFont="1" applyFill="1" applyBorder="1" applyAlignment="1">
      <alignment/>
      <protection/>
    </xf>
    <xf numFmtId="0" fontId="28" fillId="38" borderId="17" xfId="56" applyFont="1" applyFill="1" applyBorder="1">
      <alignment vertical="top"/>
      <protection/>
    </xf>
    <xf numFmtId="0" fontId="11" fillId="33" borderId="0" xfId="0" applyFont="1" applyFill="1" applyAlignment="1">
      <alignment/>
    </xf>
    <xf numFmtId="0" fontId="10" fillId="33" borderId="0" xfId="0" applyFont="1" applyFill="1" applyAlignment="1">
      <alignment vertical="top"/>
    </xf>
    <xf numFmtId="0" fontId="12" fillId="8" borderId="10" xfId="0" applyFont="1" applyFill="1" applyBorder="1" applyAlignment="1">
      <alignment horizontal="center" vertical="center"/>
    </xf>
    <xf numFmtId="0" fontId="12" fillId="8" borderId="32" xfId="0" applyFont="1" applyFill="1" applyBorder="1" applyAlignment="1">
      <alignment horizontal="center" vertical="center"/>
    </xf>
    <xf numFmtId="0" fontId="12" fillId="8" borderId="32" xfId="0" applyFont="1" applyFill="1" applyBorder="1" applyAlignment="1">
      <alignment horizontal="center" vertical="center" wrapText="1"/>
    </xf>
    <xf numFmtId="0" fontId="12" fillId="8" borderId="27" xfId="0" applyFont="1" applyFill="1" applyBorder="1" applyAlignment="1">
      <alignment horizontal="center" vertical="center" wrapText="1"/>
    </xf>
    <xf numFmtId="0" fontId="11" fillId="33" borderId="0" xfId="59" applyFont="1" applyFill="1">
      <alignment/>
      <protection/>
    </xf>
    <xf numFmtId="0" fontId="12" fillId="34" borderId="16" xfId="56" applyFont="1" applyFill="1" applyBorder="1" applyAlignment="1">
      <alignment horizontal="left"/>
      <protection/>
    </xf>
    <xf numFmtId="0" fontId="14" fillId="34" borderId="16" xfId="56" applyFont="1" applyFill="1" applyBorder="1" applyAlignment="1">
      <alignment horizontal="center"/>
      <protection/>
    </xf>
    <xf numFmtId="0" fontId="11" fillId="38" borderId="11" xfId="56" applyNumberFormat="1" applyFont="1" applyFill="1" applyBorder="1" applyAlignment="1">
      <alignment horizontal="left" vertical="top" wrapText="1"/>
      <protection/>
    </xf>
    <xf numFmtId="0" fontId="1" fillId="38" borderId="12" xfId="56" applyFill="1" applyBorder="1" applyAlignment="1">
      <alignment horizontal="left" vertical="top" wrapText="1"/>
      <protection/>
    </xf>
    <xf numFmtId="0" fontId="12" fillId="39" borderId="11" xfId="56" applyFont="1" applyFill="1" applyBorder="1" applyAlignment="1">
      <alignment horizontal="left" vertical="top" wrapText="1"/>
      <protection/>
    </xf>
    <xf numFmtId="0" fontId="12" fillId="39" borderId="13" xfId="56" applyFont="1" applyFill="1" applyBorder="1" applyAlignment="1">
      <alignment horizontal="left" vertical="top" wrapText="1"/>
      <protection/>
    </xf>
    <xf numFmtId="0" fontId="12" fillId="33" borderId="0" xfId="0" applyFont="1" applyFill="1" applyAlignment="1">
      <alignment horizontal="left" vertical="top"/>
    </xf>
    <xf numFmtId="0" fontId="14" fillId="6" borderId="41" xfId="0" applyFont="1" applyFill="1" applyBorder="1" applyAlignment="1">
      <alignment horizontal="center"/>
    </xf>
    <xf numFmtId="0" fontId="14" fillId="6" borderId="56" xfId="0" applyFont="1" applyFill="1" applyBorder="1" applyAlignment="1">
      <alignment horizontal="center"/>
    </xf>
    <xf numFmtId="0" fontId="14" fillId="8" borderId="48" xfId="0" applyFont="1" applyFill="1" applyBorder="1" applyAlignment="1">
      <alignment horizontal="center"/>
    </xf>
    <xf numFmtId="0" fontId="14" fillId="8" borderId="50" xfId="0" applyFont="1" applyFill="1" applyBorder="1" applyAlignment="1">
      <alignment horizontal="center"/>
    </xf>
    <xf numFmtId="0" fontId="12" fillId="12" borderId="57" xfId="0" applyFont="1" applyFill="1" applyBorder="1" applyAlignment="1">
      <alignment horizontal="left" wrapText="1"/>
    </xf>
    <xf numFmtId="0" fontId="12" fillId="12" borderId="58" xfId="0" applyFont="1" applyFill="1" applyBorder="1" applyAlignment="1">
      <alignment horizontal="left" wrapText="1"/>
    </xf>
    <xf numFmtId="0" fontId="12" fillId="12" borderId="20" xfId="0" applyFont="1" applyFill="1" applyBorder="1" applyAlignment="1">
      <alignment horizontal="left" wrapText="1"/>
    </xf>
    <xf numFmtId="0" fontId="69" fillId="33" borderId="57" xfId="0" applyFont="1" applyFill="1" applyBorder="1" applyAlignment="1">
      <alignment horizontal="center"/>
    </xf>
    <xf numFmtId="0" fontId="69" fillId="33" borderId="58" xfId="0" applyFont="1" applyFill="1" applyBorder="1" applyAlignment="1">
      <alignment horizontal="center"/>
    </xf>
    <xf numFmtId="0" fontId="69" fillId="33" borderId="20" xfId="0" applyFont="1" applyFill="1" applyBorder="1" applyAlignment="1">
      <alignment horizontal="center"/>
    </xf>
    <xf numFmtId="0" fontId="11" fillId="6" borderId="54" xfId="0" applyFont="1" applyFill="1" applyBorder="1" applyAlignment="1">
      <alignment horizontal="left" wrapText="1"/>
    </xf>
    <xf numFmtId="0" fontId="11" fillId="6" borderId="18" xfId="0" applyFont="1" applyFill="1" applyBorder="1" applyAlignment="1">
      <alignment horizontal="left" wrapText="1"/>
    </xf>
    <xf numFmtId="0" fontId="11" fillId="6" borderId="19" xfId="0" applyFont="1" applyFill="1" applyBorder="1" applyAlignment="1">
      <alignment horizontal="left" wrapText="1"/>
    </xf>
    <xf numFmtId="0" fontId="11" fillId="6" borderId="57" xfId="0" applyFont="1" applyFill="1" applyBorder="1" applyAlignment="1">
      <alignment horizontal="left" wrapText="1"/>
    </xf>
    <xf numFmtId="0" fontId="11" fillId="6" borderId="58" xfId="0" applyFont="1" applyFill="1" applyBorder="1" applyAlignment="1">
      <alignment horizontal="left" wrapText="1"/>
    </xf>
    <xf numFmtId="0" fontId="11" fillId="6" borderId="20" xfId="0" applyFont="1" applyFill="1" applyBorder="1" applyAlignment="1">
      <alignment horizontal="left" wrapText="1"/>
    </xf>
    <xf numFmtId="0" fontId="10" fillId="6" borderId="55" xfId="0" applyFont="1" applyFill="1" applyBorder="1" applyAlignment="1">
      <alignment horizontal="left" wrapText="1"/>
    </xf>
    <xf numFmtId="0" fontId="10" fillId="6" borderId="41" xfId="0" applyFont="1" applyFill="1" applyBorder="1" applyAlignment="1">
      <alignment horizontal="left" wrapText="1"/>
    </xf>
    <xf numFmtId="0" fontId="10" fillId="6" borderId="56" xfId="0" applyFont="1" applyFill="1" applyBorder="1" applyAlignment="1">
      <alignment horizontal="left" wrapText="1"/>
    </xf>
    <xf numFmtId="0" fontId="14" fillId="6" borderId="41" xfId="0" applyFont="1" applyFill="1" applyBorder="1" applyAlignment="1">
      <alignment horizontal="center" vertical="center"/>
    </xf>
    <xf numFmtId="0" fontId="14" fillId="6" borderId="56" xfId="0" applyFont="1" applyFill="1" applyBorder="1" applyAlignment="1">
      <alignment horizontal="center" vertical="center"/>
    </xf>
    <xf numFmtId="0" fontId="14" fillId="8" borderId="11" xfId="0" applyFont="1" applyFill="1" applyBorder="1" applyAlignment="1">
      <alignment horizontal="center" vertical="center" wrapText="1"/>
    </xf>
    <xf numFmtId="0" fontId="14" fillId="8" borderId="13" xfId="0" applyFont="1" applyFill="1" applyBorder="1" applyAlignment="1">
      <alignment horizontal="center" vertical="center" wrapText="1"/>
    </xf>
    <xf numFmtId="0" fontId="14" fillId="8" borderId="26" xfId="0" applyFont="1" applyFill="1" applyBorder="1" applyAlignment="1">
      <alignment horizontal="center" vertical="center"/>
    </xf>
    <xf numFmtId="0" fontId="14" fillId="8" borderId="30" xfId="0" applyFont="1" applyFill="1" applyBorder="1" applyAlignment="1">
      <alignment horizontal="center" vertical="center"/>
    </xf>
    <xf numFmtId="0" fontId="9" fillId="35" borderId="55" xfId="0" applyFont="1" applyFill="1" applyBorder="1" applyAlignment="1">
      <alignment horizontal="center" vertical="top"/>
    </xf>
    <xf numFmtId="0" fontId="9" fillId="35" borderId="41" xfId="0" applyFont="1" applyFill="1" applyBorder="1" applyAlignment="1">
      <alignment horizontal="center" vertical="top"/>
    </xf>
    <xf numFmtId="0" fontId="9" fillId="35" borderId="56" xfId="0" applyFont="1" applyFill="1" applyBorder="1" applyAlignment="1">
      <alignment horizontal="center" vertical="top"/>
    </xf>
    <xf numFmtId="0" fontId="5" fillId="33" borderId="32" xfId="57" applyFont="1" applyFill="1" applyBorder="1" applyAlignment="1">
      <alignment horizontal="center" wrapText="1"/>
      <protection/>
    </xf>
    <xf numFmtId="0" fontId="5" fillId="33" borderId="35" xfId="57" applyFont="1" applyFill="1" applyBorder="1" applyAlignment="1">
      <alignment horizontal="center" wrapText="1"/>
      <protection/>
    </xf>
    <xf numFmtId="0" fontId="5" fillId="33" borderId="36" xfId="57" applyFont="1" applyFill="1" applyBorder="1" applyAlignment="1">
      <alignment horizontal="center" wrapText="1"/>
      <protection/>
    </xf>
    <xf numFmtId="0" fontId="5" fillId="33" borderId="30" xfId="59" applyFont="1" applyFill="1" applyBorder="1" applyAlignment="1">
      <alignment horizontal="center"/>
      <protection/>
    </xf>
    <xf numFmtId="0" fontId="5" fillId="33" borderId="26" xfId="59" applyFont="1" applyFill="1" applyBorder="1" applyAlignment="1">
      <alignment horizontal="center"/>
      <protection/>
    </xf>
    <xf numFmtId="0" fontId="5" fillId="33" borderId="59" xfId="59" applyFont="1" applyFill="1" applyBorder="1" applyAlignment="1">
      <alignment horizontal="center"/>
      <protection/>
    </xf>
    <xf numFmtId="0" fontId="5" fillId="33" borderId="36" xfId="59" applyFont="1" applyFill="1" applyBorder="1" applyAlignment="1">
      <alignment horizontal="center"/>
      <protection/>
    </xf>
    <xf numFmtId="0" fontId="5" fillId="33" borderId="37" xfId="59" applyFont="1" applyFill="1" applyBorder="1" applyAlignment="1">
      <alignment horizontal="center"/>
      <protection/>
    </xf>
    <xf numFmtId="0" fontId="11" fillId="6" borderId="15" xfId="0" applyFont="1" applyFill="1" applyBorder="1" applyAlignment="1">
      <alignment horizontal="left" wrapText="1"/>
    </xf>
    <xf numFmtId="0" fontId="11" fillId="6" borderId="16" xfId="0" applyFont="1" applyFill="1" applyBorder="1" applyAlignment="1">
      <alignment horizontal="left" wrapText="1"/>
    </xf>
    <xf numFmtId="0" fontId="11" fillId="6" borderId="17" xfId="0" applyFont="1" applyFill="1" applyBorder="1" applyAlignment="1">
      <alignment horizontal="left"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_34301 Calculations" xfId="57"/>
    <cellStyle name="Normal_Heaters EF" xfId="58"/>
    <cellStyle name="Normal_MAU" xfId="59"/>
    <cellStyle name="Note" xfId="60"/>
    <cellStyle name="Output" xfId="61"/>
    <cellStyle name="Percent" xfId="62"/>
    <cellStyle name="Title" xfId="63"/>
    <cellStyle name="Total" xfId="64"/>
    <cellStyle name="Warning Text" xfId="65"/>
  </cellStyles>
  <dxfs count="2">
    <dxf>
      <font>
        <color rgb="FF006100"/>
      </font>
      <fill>
        <patternFill>
          <bgColor rgb="FFC6EFCE"/>
        </patternFill>
      </fill>
    </dxf>
    <dxf>
      <font>
        <color rgb="FF006100"/>
      </font>
      <fill>
        <patternFill>
          <bgColor rgb="FFC6EF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 Id="rId3" Type="http://schemas.openxmlformats.org/officeDocument/2006/relationships/image" Target="../media/image3.wmf" /><Relationship Id="rId4" Type="http://schemas.openxmlformats.org/officeDocument/2006/relationships/hyperlink" Target="#Calculations!A1" /><Relationship Id="rId5" Type="http://schemas.openxmlformats.org/officeDocument/2006/relationships/hyperlink" Target="#'All Substances'!A1" /><Relationship Id="rId6" Type="http://schemas.openxmlformats.org/officeDocument/2006/relationships/hyperlink" Target="#'Input-Output'!A1" /><Relationship Id="rId7" Type="http://schemas.openxmlformats.org/officeDocument/2006/relationships/hyperlink" Target="#'Input-Output'!A1" /><Relationship Id="rId8" Type="http://schemas.openxmlformats.org/officeDocument/2006/relationships/hyperlink" Target="#'Input-Output'!A1" /><Relationship Id="rId9" Type="http://schemas.openxmlformats.org/officeDocument/2006/relationships/hyperlink" Target="#Instructions!A1" /><Relationship Id="rId10" Type="http://schemas.openxmlformats.org/officeDocument/2006/relationships/hyperlink" Target="#References!A1" /></Relationships>
</file>

<file path=xl/drawings/_rels/drawing2.xml.rels><?xml version="1.0" encoding="utf-8" standalone="yes"?><Relationships xmlns="http://schemas.openxmlformats.org/package/2006/relationships"><Relationship Id="rId1" Type="http://schemas.openxmlformats.org/officeDocument/2006/relationships/hyperlink" Target="#Calculations!A1" /><Relationship Id="rId2" Type="http://schemas.openxmlformats.org/officeDocument/2006/relationships/hyperlink" Target="#'All Substances'!A1" /><Relationship Id="rId3" Type="http://schemas.openxmlformats.org/officeDocument/2006/relationships/hyperlink" Target="#'Input-Output'!A1" /><Relationship Id="rId4" Type="http://schemas.openxmlformats.org/officeDocument/2006/relationships/hyperlink" Target="#Instructions!A1" /><Relationship Id="rId5" Type="http://schemas.openxmlformats.org/officeDocument/2006/relationships/hyperlink" Target="#References!A1" /><Relationship Id="rId6" Type="http://schemas.openxmlformats.org/officeDocument/2006/relationships/image" Target="../media/image1.wmf" /><Relationship Id="rId7" Type="http://schemas.openxmlformats.org/officeDocument/2006/relationships/image" Target="../media/image2.wmf" /><Relationship Id="rId8" Type="http://schemas.openxmlformats.org/officeDocument/2006/relationships/image" Target="../media/image3.wmf" /></Relationships>
</file>

<file path=xl/drawings/_rels/drawing3.xml.rels><?xml version="1.0" encoding="utf-8" standalone="yes"?><Relationships xmlns="http://schemas.openxmlformats.org/package/2006/relationships"><Relationship Id="rId1" Type="http://schemas.openxmlformats.org/officeDocument/2006/relationships/hyperlink" Target="#Calculations!A1" /><Relationship Id="rId2" Type="http://schemas.openxmlformats.org/officeDocument/2006/relationships/hyperlink" Target="#'All Substances'!A1" /><Relationship Id="rId3" Type="http://schemas.openxmlformats.org/officeDocument/2006/relationships/hyperlink" Target="#'Input-Output'!A1" /><Relationship Id="rId4" Type="http://schemas.openxmlformats.org/officeDocument/2006/relationships/hyperlink" Target="#Instructions!A1" /><Relationship Id="rId5" Type="http://schemas.openxmlformats.org/officeDocument/2006/relationships/hyperlink" Target="#References!A1" /><Relationship Id="rId6" Type="http://schemas.openxmlformats.org/officeDocument/2006/relationships/image" Target="../media/image1.wmf" /><Relationship Id="rId7" Type="http://schemas.openxmlformats.org/officeDocument/2006/relationships/image" Target="../media/image2.wmf" /><Relationship Id="rId8" Type="http://schemas.openxmlformats.org/officeDocument/2006/relationships/image" Target="../media/image3.wmf" /></Relationships>
</file>

<file path=xl/drawings/_rels/drawing4.xml.rels><?xml version="1.0" encoding="utf-8" standalone="yes"?><Relationships xmlns="http://schemas.openxmlformats.org/package/2006/relationships"><Relationship Id="rId1" Type="http://schemas.openxmlformats.org/officeDocument/2006/relationships/hyperlink" Target="#Calculations!A1" /><Relationship Id="rId2" Type="http://schemas.openxmlformats.org/officeDocument/2006/relationships/hyperlink" Target="#'All Substances'!A1" /><Relationship Id="rId3" Type="http://schemas.openxmlformats.org/officeDocument/2006/relationships/hyperlink" Target="#'Input-Output'!A1" /><Relationship Id="rId4" Type="http://schemas.openxmlformats.org/officeDocument/2006/relationships/hyperlink" Target="#Instructions!A1" /><Relationship Id="rId5" Type="http://schemas.openxmlformats.org/officeDocument/2006/relationships/hyperlink" Target="#References!A1" /><Relationship Id="rId6" Type="http://schemas.openxmlformats.org/officeDocument/2006/relationships/image" Target="../media/image1.wmf" /><Relationship Id="rId7" Type="http://schemas.openxmlformats.org/officeDocument/2006/relationships/image" Target="../media/image2.wmf" /><Relationship Id="rId8" Type="http://schemas.openxmlformats.org/officeDocument/2006/relationships/image" Target="../media/image3.wmf" /></Relationships>
</file>

<file path=xl/drawings/_rels/drawing5.xml.rels><?xml version="1.0" encoding="utf-8" standalone="yes"?><Relationships xmlns="http://schemas.openxmlformats.org/package/2006/relationships"><Relationship Id="rId1" Type="http://schemas.openxmlformats.org/officeDocument/2006/relationships/hyperlink" Target="#Calculations!A1" /><Relationship Id="rId2" Type="http://schemas.openxmlformats.org/officeDocument/2006/relationships/hyperlink" Target="#'All Substances'!A1" /><Relationship Id="rId3" Type="http://schemas.openxmlformats.org/officeDocument/2006/relationships/hyperlink" Target="#'Input-Output'!A1" /><Relationship Id="rId4" Type="http://schemas.openxmlformats.org/officeDocument/2006/relationships/hyperlink" Target="#Instructions!A1" /><Relationship Id="rId5" Type="http://schemas.openxmlformats.org/officeDocument/2006/relationships/hyperlink" Target="#References!A1" /><Relationship Id="rId6" Type="http://schemas.openxmlformats.org/officeDocument/2006/relationships/image" Target="../media/image1.wmf" /><Relationship Id="rId7" Type="http://schemas.openxmlformats.org/officeDocument/2006/relationships/image" Target="../media/image2.wmf" /><Relationship Id="rId8" Type="http://schemas.openxmlformats.org/officeDocument/2006/relationships/image" Target="../media/image3.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22</xdr:row>
      <xdr:rowOff>19050</xdr:rowOff>
    </xdr:from>
    <xdr:to>
      <xdr:col>3</xdr:col>
      <xdr:colOff>352425</xdr:colOff>
      <xdr:row>25</xdr:row>
      <xdr:rowOff>85725</xdr:rowOff>
    </xdr:to>
    <xdr:pic>
      <xdr:nvPicPr>
        <xdr:cNvPr id="1" name="Picture 11" descr="Toronto647.wmf"/>
        <xdr:cNvPicPr preferRelativeResize="1">
          <a:picLocks noChangeAspect="1"/>
        </xdr:cNvPicPr>
      </xdr:nvPicPr>
      <xdr:blipFill>
        <a:blip r:embed="rId1"/>
        <a:stretch>
          <a:fillRect/>
        </a:stretch>
      </xdr:blipFill>
      <xdr:spPr>
        <a:xfrm>
          <a:off x="1857375" y="6915150"/>
          <a:ext cx="1762125" cy="552450"/>
        </a:xfrm>
        <a:prstGeom prst="rect">
          <a:avLst/>
        </a:prstGeom>
        <a:noFill/>
        <a:ln w="9525" cmpd="sng">
          <a:noFill/>
        </a:ln>
      </xdr:spPr>
    </xdr:pic>
    <xdr:clientData/>
  </xdr:twoCellAnchor>
  <xdr:twoCellAnchor editAs="oneCell">
    <xdr:from>
      <xdr:col>3</xdr:col>
      <xdr:colOff>3952875</xdr:colOff>
      <xdr:row>22</xdr:row>
      <xdr:rowOff>57150</xdr:rowOff>
    </xdr:from>
    <xdr:to>
      <xdr:col>4</xdr:col>
      <xdr:colOff>19050</xdr:colOff>
      <xdr:row>25</xdr:row>
      <xdr:rowOff>47625</xdr:rowOff>
    </xdr:to>
    <xdr:pic>
      <xdr:nvPicPr>
        <xdr:cNvPr id="2" name="Picture 13" descr="livegreen_B.wmf"/>
        <xdr:cNvPicPr preferRelativeResize="1">
          <a:picLocks noChangeAspect="1"/>
        </xdr:cNvPicPr>
      </xdr:nvPicPr>
      <xdr:blipFill>
        <a:blip r:embed="rId2"/>
        <a:stretch>
          <a:fillRect/>
        </a:stretch>
      </xdr:blipFill>
      <xdr:spPr>
        <a:xfrm>
          <a:off x="7219950" y="6953250"/>
          <a:ext cx="1495425" cy="476250"/>
        </a:xfrm>
        <a:prstGeom prst="rect">
          <a:avLst/>
        </a:prstGeom>
        <a:noFill/>
        <a:ln w="9525" cmpd="sng">
          <a:noFill/>
        </a:ln>
      </xdr:spPr>
    </xdr:pic>
    <xdr:clientData/>
  </xdr:twoCellAnchor>
  <xdr:twoCellAnchor editAs="oneCell">
    <xdr:from>
      <xdr:col>2</xdr:col>
      <xdr:colOff>0</xdr:colOff>
      <xdr:row>0</xdr:row>
      <xdr:rowOff>0</xdr:rowOff>
    </xdr:from>
    <xdr:to>
      <xdr:col>3</xdr:col>
      <xdr:colOff>1085850</xdr:colOff>
      <xdr:row>0</xdr:row>
      <xdr:rowOff>561975</xdr:rowOff>
    </xdr:to>
    <xdr:pic>
      <xdr:nvPicPr>
        <xdr:cNvPr id="3" name="Picture 14" descr="ChemTRAC final logo.wmf"/>
        <xdr:cNvPicPr preferRelativeResize="1">
          <a:picLocks noChangeAspect="1"/>
        </xdr:cNvPicPr>
      </xdr:nvPicPr>
      <xdr:blipFill>
        <a:blip r:embed="rId3"/>
        <a:stretch>
          <a:fillRect/>
        </a:stretch>
      </xdr:blipFill>
      <xdr:spPr>
        <a:xfrm>
          <a:off x="1857375" y="0"/>
          <a:ext cx="2495550" cy="561975"/>
        </a:xfrm>
        <a:prstGeom prst="rect">
          <a:avLst/>
        </a:prstGeom>
        <a:noFill/>
        <a:ln w="9525" cmpd="sng">
          <a:noFill/>
        </a:ln>
      </xdr:spPr>
    </xdr:pic>
    <xdr:clientData/>
  </xdr:twoCellAnchor>
  <xdr:twoCellAnchor>
    <xdr:from>
      <xdr:col>1</xdr:col>
      <xdr:colOff>0</xdr:colOff>
      <xdr:row>10</xdr:row>
      <xdr:rowOff>161925</xdr:rowOff>
    </xdr:from>
    <xdr:to>
      <xdr:col>1</xdr:col>
      <xdr:colOff>1019175</xdr:colOff>
      <xdr:row>12</xdr:row>
      <xdr:rowOff>85725</xdr:rowOff>
    </xdr:to>
    <xdr:grpSp>
      <xdr:nvGrpSpPr>
        <xdr:cNvPr id="4" name="Group 289"/>
        <xdr:cNvGrpSpPr>
          <a:grpSpLocks/>
        </xdr:cNvGrpSpPr>
      </xdr:nvGrpSpPr>
      <xdr:grpSpPr>
        <a:xfrm>
          <a:off x="752475" y="3076575"/>
          <a:ext cx="1019175" cy="323850"/>
          <a:chOff x="51" y="433"/>
          <a:chExt cx="107" cy="31"/>
        </a:xfrm>
        <a:solidFill>
          <a:srgbClr val="FFFFFF"/>
        </a:solidFill>
      </xdr:grpSpPr>
      <xdr:sp>
        <xdr:nvSpPr>
          <xdr:cNvPr id="5" name="Rounded Rectangle 19"/>
          <xdr:cNvSpPr>
            <a:spLocks/>
          </xdr:cNvSpPr>
        </xdr:nvSpPr>
        <xdr:spPr>
          <a:xfrm>
            <a:off x="55" y="433"/>
            <a:ext cx="97" cy="29"/>
          </a:xfrm>
          <a:prstGeom prst="roundRect">
            <a:avLst/>
          </a:prstGeom>
          <a:solidFill>
            <a:srgbClr val="376092"/>
          </a:solidFill>
          <a:ln w="25400" cmpd="sng">
            <a:noFill/>
          </a:ln>
        </xdr:spPr>
        <xdr:txBody>
          <a:bodyPr vertOverflow="clip" wrap="square"/>
          <a:p>
            <a:pPr algn="l">
              <a:defRPr/>
            </a:pPr>
            <a:r>
              <a:rPr lang="en-US" cap="none" u="none" baseline="0">
                <a:latin typeface="ARIAL"/>
                <a:ea typeface="ARIAL"/>
                <a:cs typeface="ARIAL"/>
              </a:rPr>
              <a:t/>
            </a:r>
          </a:p>
        </xdr:txBody>
      </xdr:sp>
      <xdr:sp>
        <xdr:nvSpPr>
          <xdr:cNvPr id="6" name="TextBox 19">
            <a:hlinkClick r:id="rId4"/>
          </xdr:cNvPr>
          <xdr:cNvSpPr txBox="1">
            <a:spLocks noChangeArrowheads="1"/>
          </xdr:cNvSpPr>
        </xdr:nvSpPr>
        <xdr:spPr>
          <a:xfrm>
            <a:off x="51" y="439"/>
            <a:ext cx="107" cy="25"/>
          </a:xfrm>
          <a:prstGeom prst="rect">
            <a:avLst/>
          </a:prstGeom>
          <a:noFill/>
          <a:ln w="9525" cmpd="sng">
            <a:noFill/>
          </a:ln>
        </xdr:spPr>
        <xdr:txBody>
          <a:bodyPr vertOverflow="clip" wrap="square" lIns="27432" tIns="27432" rIns="27432" bIns="0"/>
          <a:p>
            <a:pPr algn="ctr">
              <a:defRPr/>
            </a:pPr>
            <a:r>
              <a:rPr lang="en-US" cap="none" sz="1100" b="0" i="0" u="none" baseline="0">
                <a:solidFill>
                  <a:srgbClr val="FFFFFF"/>
                </a:solidFill>
              </a:rPr>
              <a:t>Calculations</a:t>
            </a:r>
          </a:p>
        </xdr:txBody>
      </xdr:sp>
    </xdr:grpSp>
    <xdr:clientData/>
  </xdr:twoCellAnchor>
  <xdr:twoCellAnchor>
    <xdr:from>
      <xdr:col>1</xdr:col>
      <xdr:colOff>38100</xdr:colOff>
      <xdr:row>9</xdr:row>
      <xdr:rowOff>9525</xdr:rowOff>
    </xdr:from>
    <xdr:to>
      <xdr:col>1</xdr:col>
      <xdr:colOff>981075</xdr:colOff>
      <xdr:row>10</xdr:row>
      <xdr:rowOff>95250</xdr:rowOff>
    </xdr:to>
    <xdr:grpSp>
      <xdr:nvGrpSpPr>
        <xdr:cNvPr id="7" name="Group 292"/>
        <xdr:cNvGrpSpPr>
          <a:grpSpLocks/>
        </xdr:cNvGrpSpPr>
      </xdr:nvGrpSpPr>
      <xdr:grpSpPr>
        <a:xfrm>
          <a:off x="790575" y="2714625"/>
          <a:ext cx="942975" cy="295275"/>
          <a:chOff x="54" y="304"/>
          <a:chExt cx="99" cy="30"/>
        </a:xfrm>
        <a:solidFill>
          <a:srgbClr val="FFFFFF"/>
        </a:solidFill>
      </xdr:grpSpPr>
      <xdr:sp>
        <xdr:nvSpPr>
          <xdr:cNvPr id="8" name="Rounded Rectangle 18"/>
          <xdr:cNvSpPr>
            <a:spLocks/>
          </xdr:cNvSpPr>
        </xdr:nvSpPr>
        <xdr:spPr>
          <a:xfrm>
            <a:off x="55" y="304"/>
            <a:ext cx="98" cy="30"/>
          </a:xfrm>
          <a:prstGeom prst="roundRect">
            <a:avLst/>
          </a:prstGeom>
          <a:solidFill>
            <a:srgbClr val="558ED5"/>
          </a:solidFill>
          <a:ln w="25400" cmpd="sng">
            <a:noFill/>
          </a:ln>
        </xdr:spPr>
        <xdr:txBody>
          <a:bodyPr vertOverflow="clip" wrap="square"/>
          <a:p>
            <a:pPr algn="l">
              <a:defRPr/>
            </a:pPr>
            <a:r>
              <a:rPr lang="en-US" cap="none" u="none" baseline="0">
                <a:latin typeface="ARIAL"/>
                <a:ea typeface="ARIAL"/>
                <a:cs typeface="ARIAL"/>
              </a:rPr>
              <a:t/>
            </a:r>
          </a:p>
        </xdr:txBody>
      </xdr:sp>
      <xdr:sp>
        <xdr:nvSpPr>
          <xdr:cNvPr id="9" name="TextBox 20">
            <a:hlinkClick r:id="rId5"/>
          </xdr:cNvPr>
          <xdr:cNvSpPr txBox="1">
            <a:spLocks noChangeArrowheads="1"/>
          </xdr:cNvSpPr>
        </xdr:nvSpPr>
        <xdr:spPr>
          <a:xfrm>
            <a:off x="54" y="308"/>
            <a:ext cx="99" cy="20"/>
          </a:xfrm>
          <a:prstGeom prst="rect">
            <a:avLst/>
          </a:prstGeom>
          <a:noFill/>
          <a:ln w="9525" cmpd="sng">
            <a:noFill/>
          </a:ln>
        </xdr:spPr>
        <xdr:txBody>
          <a:bodyPr vertOverflow="clip" wrap="square" lIns="27432" tIns="27432" rIns="27432" bIns="0"/>
          <a:p>
            <a:pPr algn="ctr">
              <a:defRPr/>
            </a:pPr>
            <a:r>
              <a:rPr lang="en-US" cap="none" sz="1100" b="0" i="0" u="none" baseline="0">
                <a:solidFill>
                  <a:srgbClr val="FFFFFF"/>
                </a:solidFill>
              </a:rPr>
              <a:t>All Substances</a:t>
            </a:r>
          </a:p>
        </xdr:txBody>
      </xdr:sp>
    </xdr:grpSp>
    <xdr:clientData/>
  </xdr:twoCellAnchor>
  <xdr:twoCellAnchor>
    <xdr:from>
      <xdr:col>1</xdr:col>
      <xdr:colOff>0</xdr:colOff>
      <xdr:row>5</xdr:row>
      <xdr:rowOff>485775</xdr:rowOff>
    </xdr:from>
    <xdr:to>
      <xdr:col>1</xdr:col>
      <xdr:colOff>1047750</xdr:colOff>
      <xdr:row>7</xdr:row>
      <xdr:rowOff>57150</xdr:rowOff>
    </xdr:to>
    <xdr:grpSp>
      <xdr:nvGrpSpPr>
        <xdr:cNvPr id="10" name="Group 295">
          <a:hlinkClick r:id="rId6"/>
        </xdr:cNvPr>
        <xdr:cNvGrpSpPr>
          <a:grpSpLocks/>
        </xdr:cNvGrpSpPr>
      </xdr:nvGrpSpPr>
      <xdr:grpSpPr>
        <a:xfrm>
          <a:off x="752475" y="1790700"/>
          <a:ext cx="1047750" cy="381000"/>
          <a:chOff x="40" y="187"/>
          <a:chExt cx="110" cy="32"/>
        </a:xfrm>
        <a:solidFill>
          <a:srgbClr val="FFFFFF"/>
        </a:solidFill>
      </xdr:grpSpPr>
      <xdr:sp>
        <xdr:nvSpPr>
          <xdr:cNvPr id="11" name="Rounded Rectangle 17">
            <a:hlinkClick r:id="rId7"/>
          </xdr:cNvPr>
          <xdr:cNvSpPr>
            <a:spLocks/>
          </xdr:cNvSpPr>
        </xdr:nvSpPr>
        <xdr:spPr>
          <a:xfrm>
            <a:off x="40" y="187"/>
            <a:ext cx="108" cy="32"/>
          </a:xfrm>
          <a:prstGeom prst="roundRect">
            <a:avLst/>
          </a:prstGeom>
          <a:solidFill>
            <a:srgbClr val="00FFFF"/>
          </a:solidFill>
          <a:ln w="25400" cmpd="sng">
            <a:noFill/>
          </a:ln>
        </xdr:spPr>
        <xdr:txBody>
          <a:bodyPr vertOverflow="clip" wrap="square"/>
          <a:p>
            <a:pPr algn="l">
              <a:defRPr/>
            </a:pPr>
            <a:r>
              <a:rPr lang="en-US" cap="none" u="none" baseline="0">
                <a:latin typeface="ARIAL"/>
                <a:ea typeface="ARIAL"/>
                <a:cs typeface="ARIAL"/>
              </a:rPr>
              <a:t/>
            </a:r>
          </a:p>
        </xdr:txBody>
      </xdr:sp>
      <xdr:sp>
        <xdr:nvSpPr>
          <xdr:cNvPr id="12" name="TextBox 21">
            <a:hlinkClick r:id="rId8"/>
          </xdr:cNvPr>
          <xdr:cNvSpPr txBox="1">
            <a:spLocks noChangeArrowheads="1"/>
          </xdr:cNvSpPr>
        </xdr:nvSpPr>
        <xdr:spPr>
          <a:xfrm>
            <a:off x="42" y="192"/>
            <a:ext cx="108" cy="24"/>
          </a:xfrm>
          <a:prstGeom prst="rect">
            <a:avLst/>
          </a:prstGeom>
          <a:solidFill>
            <a:srgbClr val="00FFFF"/>
          </a:solidFill>
          <a:ln w="9525" cmpd="sng">
            <a:noFill/>
          </a:ln>
        </xdr:spPr>
        <xdr:txBody>
          <a:bodyPr vertOverflow="clip" wrap="square" lIns="27432" tIns="22860" rIns="27432" bIns="0"/>
          <a:p>
            <a:pPr algn="ctr">
              <a:defRPr/>
            </a:pPr>
            <a:r>
              <a:rPr lang="en-US" cap="none" sz="1100" b="1" i="0" u="none" baseline="0">
                <a:solidFill>
                  <a:srgbClr val="000000"/>
                </a:solidFill>
              </a:rPr>
              <a:t>Input-Output</a:t>
            </a:r>
          </a:p>
        </xdr:txBody>
      </xdr:sp>
    </xdr:grpSp>
    <xdr:clientData/>
  </xdr:twoCellAnchor>
  <xdr:twoCellAnchor>
    <xdr:from>
      <xdr:col>1</xdr:col>
      <xdr:colOff>0</xdr:colOff>
      <xdr:row>5</xdr:row>
      <xdr:rowOff>28575</xdr:rowOff>
    </xdr:from>
    <xdr:to>
      <xdr:col>1</xdr:col>
      <xdr:colOff>1028700</xdr:colOff>
      <xdr:row>5</xdr:row>
      <xdr:rowOff>409575</xdr:rowOff>
    </xdr:to>
    <xdr:grpSp>
      <xdr:nvGrpSpPr>
        <xdr:cNvPr id="13" name="Group 298"/>
        <xdr:cNvGrpSpPr>
          <a:grpSpLocks/>
        </xdr:cNvGrpSpPr>
      </xdr:nvGrpSpPr>
      <xdr:grpSpPr>
        <a:xfrm>
          <a:off x="752475" y="1333500"/>
          <a:ext cx="1028700" cy="381000"/>
          <a:chOff x="40" y="132"/>
          <a:chExt cx="108" cy="33"/>
        </a:xfrm>
        <a:solidFill>
          <a:srgbClr val="FFFFFF"/>
        </a:solidFill>
      </xdr:grpSpPr>
      <xdr:sp>
        <xdr:nvSpPr>
          <xdr:cNvPr id="14" name="Rounded Rectangle 15"/>
          <xdr:cNvSpPr>
            <a:spLocks/>
          </xdr:cNvSpPr>
        </xdr:nvSpPr>
        <xdr:spPr>
          <a:xfrm>
            <a:off x="40" y="132"/>
            <a:ext cx="108" cy="33"/>
          </a:xfrm>
          <a:prstGeom prst="roundRect">
            <a:avLst/>
          </a:prstGeom>
          <a:solidFill>
            <a:srgbClr val="CCFFCC"/>
          </a:solidFill>
          <a:ln w="25400" cmpd="sng">
            <a:noFill/>
          </a:ln>
        </xdr:spPr>
        <xdr:txBody>
          <a:bodyPr vertOverflow="clip" wrap="square"/>
          <a:p>
            <a:pPr algn="l">
              <a:defRPr/>
            </a:pPr>
            <a:r>
              <a:rPr lang="en-US" cap="none" u="none" baseline="0">
                <a:latin typeface="ARIAL"/>
                <a:ea typeface="ARIAL"/>
                <a:cs typeface="ARIAL"/>
              </a:rPr>
              <a:t/>
            </a:r>
          </a:p>
        </xdr:txBody>
      </xdr:sp>
      <xdr:sp>
        <xdr:nvSpPr>
          <xdr:cNvPr id="15" name="TextBox 22">
            <a:hlinkClick r:id="rId9"/>
          </xdr:cNvPr>
          <xdr:cNvSpPr txBox="1">
            <a:spLocks noChangeArrowheads="1"/>
          </xdr:cNvSpPr>
        </xdr:nvSpPr>
        <xdr:spPr>
          <a:xfrm>
            <a:off x="48" y="137"/>
            <a:ext cx="91" cy="22"/>
          </a:xfrm>
          <a:prstGeom prst="rect">
            <a:avLst/>
          </a:prstGeom>
          <a:solidFill>
            <a:srgbClr val="CCFFCC"/>
          </a:solidFill>
          <a:ln w="9525" cmpd="sng">
            <a:noFill/>
          </a:ln>
        </xdr:spPr>
        <xdr:txBody>
          <a:bodyPr vertOverflow="clip" wrap="square" lIns="27432" tIns="22860" rIns="27432" bIns="0"/>
          <a:p>
            <a:pPr algn="ctr">
              <a:defRPr/>
            </a:pPr>
            <a:r>
              <a:rPr lang="en-US" cap="none" sz="1100" b="1" i="0" u="none" baseline="0">
                <a:solidFill>
                  <a:srgbClr val="000000"/>
                </a:solidFill>
              </a:rPr>
              <a:t>Instructions</a:t>
            </a:r>
          </a:p>
        </xdr:txBody>
      </xdr:sp>
    </xdr:grpSp>
    <xdr:clientData/>
  </xdr:twoCellAnchor>
  <xdr:twoCellAnchor>
    <xdr:from>
      <xdr:col>1</xdr:col>
      <xdr:colOff>28575</xdr:colOff>
      <xdr:row>12</xdr:row>
      <xdr:rowOff>152400</xdr:rowOff>
    </xdr:from>
    <xdr:to>
      <xdr:col>1</xdr:col>
      <xdr:colOff>962025</xdr:colOff>
      <xdr:row>13</xdr:row>
      <xdr:rowOff>381000</xdr:rowOff>
    </xdr:to>
    <xdr:grpSp>
      <xdr:nvGrpSpPr>
        <xdr:cNvPr id="16" name="Group 301"/>
        <xdr:cNvGrpSpPr>
          <a:grpSpLocks/>
        </xdr:cNvGrpSpPr>
      </xdr:nvGrpSpPr>
      <xdr:grpSpPr>
        <a:xfrm>
          <a:off x="781050" y="3467100"/>
          <a:ext cx="933450" cy="428625"/>
          <a:chOff x="54" y="474"/>
          <a:chExt cx="98" cy="31"/>
        </a:xfrm>
        <a:solidFill>
          <a:srgbClr val="FFFFFF"/>
        </a:solidFill>
      </xdr:grpSpPr>
      <xdr:sp>
        <xdr:nvSpPr>
          <xdr:cNvPr id="17" name="Rounded Rectangle 20"/>
          <xdr:cNvSpPr>
            <a:spLocks/>
          </xdr:cNvSpPr>
        </xdr:nvSpPr>
        <xdr:spPr>
          <a:xfrm>
            <a:off x="54" y="474"/>
            <a:ext cx="98" cy="31"/>
          </a:xfrm>
          <a:prstGeom prst="roundRect">
            <a:avLst/>
          </a:prstGeom>
          <a:solidFill>
            <a:srgbClr val="17375E"/>
          </a:solidFill>
          <a:ln w="25400" cmpd="sng">
            <a:noFill/>
          </a:ln>
        </xdr:spPr>
        <xdr:txBody>
          <a:bodyPr vertOverflow="clip" wrap="square"/>
          <a:p>
            <a:pPr algn="l">
              <a:defRPr/>
            </a:pPr>
            <a:r>
              <a:rPr lang="en-US" cap="none" u="none" baseline="0">
                <a:latin typeface="ARIAL"/>
                <a:ea typeface="ARIAL"/>
                <a:cs typeface="ARIAL"/>
              </a:rPr>
              <a:t/>
            </a:r>
          </a:p>
        </xdr:txBody>
      </xdr:sp>
      <xdr:sp>
        <xdr:nvSpPr>
          <xdr:cNvPr id="18" name="TextBox 24">
            <a:hlinkClick r:id="rId10"/>
          </xdr:cNvPr>
          <xdr:cNvSpPr txBox="1">
            <a:spLocks noChangeArrowheads="1"/>
          </xdr:cNvSpPr>
        </xdr:nvSpPr>
        <xdr:spPr>
          <a:xfrm>
            <a:off x="60" y="480"/>
            <a:ext cx="86" cy="24"/>
          </a:xfrm>
          <a:prstGeom prst="rect">
            <a:avLst/>
          </a:prstGeom>
          <a:noFill/>
          <a:ln w="9525" cmpd="sng">
            <a:noFill/>
          </a:ln>
        </xdr:spPr>
        <xdr:txBody>
          <a:bodyPr vertOverflow="clip" wrap="square" lIns="27432" tIns="27432" rIns="27432" bIns="0"/>
          <a:p>
            <a:pPr algn="ctr">
              <a:defRPr/>
            </a:pPr>
            <a:r>
              <a:rPr lang="en-US" cap="none" sz="1100" b="0" i="0" u="none" baseline="0">
                <a:solidFill>
                  <a:srgbClr val="FFFFFF"/>
                </a:solidFill>
              </a:rPr>
              <a:t>References</a:t>
            </a:r>
          </a:p>
        </xdr:txBody>
      </xdr:sp>
    </xdr:grpSp>
    <xdr:clientData/>
  </xdr:twoCellAnchor>
  <xdr:twoCellAnchor>
    <xdr:from>
      <xdr:col>0</xdr:col>
      <xdr:colOff>38100</xdr:colOff>
      <xdr:row>4</xdr:row>
      <xdr:rowOff>19050</xdr:rowOff>
    </xdr:from>
    <xdr:to>
      <xdr:col>1</xdr:col>
      <xdr:colOff>19050</xdr:colOff>
      <xdr:row>5</xdr:row>
      <xdr:rowOff>533400</xdr:rowOff>
    </xdr:to>
    <xdr:grpSp>
      <xdr:nvGrpSpPr>
        <xdr:cNvPr id="19" name="Group 304"/>
        <xdr:cNvGrpSpPr>
          <a:grpSpLocks/>
        </xdr:cNvGrpSpPr>
      </xdr:nvGrpSpPr>
      <xdr:grpSpPr>
        <a:xfrm>
          <a:off x="38100" y="1247775"/>
          <a:ext cx="733425" cy="590550"/>
          <a:chOff x="2" y="119"/>
          <a:chExt cx="45" cy="53"/>
        </a:xfrm>
        <a:solidFill>
          <a:srgbClr val="FFFFFF"/>
        </a:solidFill>
      </xdr:grpSpPr>
      <xdr:sp>
        <xdr:nvSpPr>
          <xdr:cNvPr id="20" name="AutoShape 305"/>
          <xdr:cNvSpPr>
            <a:spLocks/>
          </xdr:cNvSpPr>
        </xdr:nvSpPr>
        <xdr:spPr>
          <a:xfrm>
            <a:off x="2" y="119"/>
            <a:ext cx="45" cy="53"/>
          </a:xfrm>
          <a:prstGeom prst="rightArrow">
            <a:avLst>
              <a:gd name="adj1" fmla="val 4347"/>
              <a:gd name="adj2" fmla="val -25472"/>
            </a:avLst>
          </a:prstGeom>
          <a:solidFill>
            <a:srgbClr val="00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1" name="Text Box 306"/>
          <xdr:cNvSpPr txBox="1">
            <a:spLocks noChangeArrowheads="1"/>
          </xdr:cNvSpPr>
        </xdr:nvSpPr>
        <xdr:spPr>
          <a:xfrm>
            <a:off x="5" y="130"/>
            <a:ext cx="41" cy="29"/>
          </a:xfrm>
          <a:prstGeom prst="rect">
            <a:avLst/>
          </a:prstGeom>
          <a:noFill/>
          <a:ln w="9525" cmpd="sng">
            <a:noFill/>
          </a:ln>
        </xdr:spPr>
        <xdr:txBody>
          <a:bodyPr vertOverflow="clip" wrap="square" lIns="27432" tIns="18288" rIns="0" bIns="0" anchor="ctr"/>
          <a:p>
            <a:pPr algn="l">
              <a:defRPr/>
            </a:pPr>
            <a:r>
              <a:rPr lang="en-US" cap="none" sz="700" b="1" i="0" u="none" baseline="0">
                <a:solidFill>
                  <a:srgbClr val="000000"/>
                </a:solidFill>
              </a:rPr>
              <a:t>You are here</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5</xdr:row>
      <xdr:rowOff>381000</xdr:rowOff>
    </xdr:from>
    <xdr:to>
      <xdr:col>1</xdr:col>
      <xdr:colOff>981075</xdr:colOff>
      <xdr:row>7</xdr:row>
      <xdr:rowOff>19050</xdr:rowOff>
    </xdr:to>
    <xdr:sp>
      <xdr:nvSpPr>
        <xdr:cNvPr id="1" name="Rounded Rectangle 18"/>
        <xdr:cNvSpPr>
          <a:spLocks/>
        </xdr:cNvSpPr>
      </xdr:nvSpPr>
      <xdr:spPr>
        <a:xfrm>
          <a:off x="638175" y="2314575"/>
          <a:ext cx="952500" cy="247650"/>
        </a:xfrm>
        <a:prstGeom prst="roundRect">
          <a:avLst/>
        </a:prstGeom>
        <a:solidFill>
          <a:srgbClr val="558ED5"/>
        </a:solidFill>
        <a:ln w="25400" cmpd="sng">
          <a:solidFill>
            <a:srgbClr val="558ED5"/>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4</xdr:row>
      <xdr:rowOff>66675</xdr:rowOff>
    </xdr:from>
    <xdr:to>
      <xdr:col>1</xdr:col>
      <xdr:colOff>1038225</xdr:colOff>
      <xdr:row>4</xdr:row>
      <xdr:rowOff>381000</xdr:rowOff>
    </xdr:to>
    <xdr:sp>
      <xdr:nvSpPr>
        <xdr:cNvPr id="2" name="Rounded Rectangle 17"/>
        <xdr:cNvSpPr>
          <a:spLocks/>
        </xdr:cNvSpPr>
      </xdr:nvSpPr>
      <xdr:spPr>
        <a:xfrm>
          <a:off x="628650" y="1609725"/>
          <a:ext cx="1028700" cy="314325"/>
        </a:xfrm>
        <a:prstGeom prst="roundRect">
          <a:avLst/>
        </a:prstGeom>
        <a:solidFill>
          <a:srgbClr val="00FFFF"/>
        </a:solidFill>
        <a:ln w="25400" cmpd="sng">
          <a:solidFill>
            <a:srgbClr val="00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8</xdr:row>
      <xdr:rowOff>0</xdr:rowOff>
    </xdr:from>
    <xdr:to>
      <xdr:col>1</xdr:col>
      <xdr:colOff>981075</xdr:colOff>
      <xdr:row>9</xdr:row>
      <xdr:rowOff>19050</xdr:rowOff>
    </xdr:to>
    <xdr:sp>
      <xdr:nvSpPr>
        <xdr:cNvPr id="3" name="Rounded Rectangle 19"/>
        <xdr:cNvSpPr>
          <a:spLocks/>
        </xdr:cNvSpPr>
      </xdr:nvSpPr>
      <xdr:spPr>
        <a:xfrm>
          <a:off x="638175" y="2743200"/>
          <a:ext cx="952500" cy="266700"/>
        </a:xfrm>
        <a:prstGeom prst="roundRect">
          <a:avLst/>
        </a:prstGeom>
        <a:solidFill>
          <a:srgbClr val="376092"/>
        </a:solidFill>
        <a:ln w="25400" cmpd="sng">
          <a:solidFill>
            <a:srgbClr val="376092"/>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3</xdr:row>
      <xdr:rowOff>0</xdr:rowOff>
    </xdr:from>
    <xdr:to>
      <xdr:col>1</xdr:col>
      <xdr:colOff>1038225</xdr:colOff>
      <xdr:row>3</xdr:row>
      <xdr:rowOff>314325</xdr:rowOff>
    </xdr:to>
    <xdr:sp>
      <xdr:nvSpPr>
        <xdr:cNvPr id="4" name="Rounded Rectangle 15"/>
        <xdr:cNvSpPr>
          <a:spLocks/>
        </xdr:cNvSpPr>
      </xdr:nvSpPr>
      <xdr:spPr>
        <a:xfrm>
          <a:off x="628650" y="1123950"/>
          <a:ext cx="1028700" cy="314325"/>
        </a:xfrm>
        <a:prstGeom prst="roundRect">
          <a:avLst/>
        </a:prstGeom>
        <a:solidFill>
          <a:srgbClr val="CCFFCC"/>
        </a:solidFill>
        <a:ln w="25400" cmpd="sng">
          <a:solidFill>
            <a:srgbClr val="CCFFC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400050</xdr:colOff>
      <xdr:row>8</xdr:row>
      <xdr:rowOff>9525</xdr:rowOff>
    </xdr:from>
    <xdr:to>
      <xdr:col>1</xdr:col>
      <xdr:colOff>1095375</xdr:colOff>
      <xdr:row>9</xdr:row>
      <xdr:rowOff>47625</xdr:rowOff>
    </xdr:to>
    <xdr:sp>
      <xdr:nvSpPr>
        <xdr:cNvPr id="5" name="TextBox 19">
          <a:hlinkClick r:id="rId1"/>
        </xdr:cNvPr>
        <xdr:cNvSpPr txBox="1">
          <a:spLocks noChangeArrowheads="1"/>
        </xdr:cNvSpPr>
      </xdr:nvSpPr>
      <xdr:spPr>
        <a:xfrm>
          <a:off x="400050" y="2752725"/>
          <a:ext cx="1314450" cy="285750"/>
        </a:xfrm>
        <a:prstGeom prst="rect">
          <a:avLst/>
        </a:prstGeom>
        <a:noFill/>
        <a:ln w="9525" cmpd="sng">
          <a:noFill/>
        </a:ln>
      </xdr:spPr>
      <xdr:txBody>
        <a:bodyPr vertOverflow="clip" wrap="square"/>
        <a:p>
          <a:pPr algn="ctr">
            <a:defRPr/>
          </a:pPr>
          <a:r>
            <a:rPr lang="en-US" cap="none" sz="1200" b="0" i="0" u="none" baseline="0">
              <a:solidFill>
                <a:srgbClr val="FFFFFF"/>
              </a:solidFill>
            </a:rPr>
            <a:t>Calculations</a:t>
          </a:r>
        </a:p>
      </xdr:txBody>
    </xdr:sp>
    <xdr:clientData/>
  </xdr:twoCellAnchor>
  <xdr:twoCellAnchor>
    <xdr:from>
      <xdr:col>0</xdr:col>
      <xdr:colOff>371475</xdr:colOff>
      <xdr:row>5</xdr:row>
      <xdr:rowOff>381000</xdr:rowOff>
    </xdr:from>
    <xdr:to>
      <xdr:col>1</xdr:col>
      <xdr:colOff>1085850</xdr:colOff>
      <xdr:row>7</xdr:row>
      <xdr:rowOff>28575</xdr:rowOff>
    </xdr:to>
    <xdr:sp>
      <xdr:nvSpPr>
        <xdr:cNvPr id="6" name="TextBox 20">
          <a:hlinkClick r:id="rId2"/>
        </xdr:cNvPr>
        <xdr:cNvSpPr txBox="1">
          <a:spLocks noChangeArrowheads="1"/>
        </xdr:cNvSpPr>
      </xdr:nvSpPr>
      <xdr:spPr>
        <a:xfrm>
          <a:off x="371475" y="2314575"/>
          <a:ext cx="1333500" cy="257175"/>
        </a:xfrm>
        <a:prstGeom prst="rect">
          <a:avLst/>
        </a:prstGeom>
        <a:noFill/>
        <a:ln w="9525" cmpd="sng">
          <a:noFill/>
        </a:ln>
      </xdr:spPr>
      <xdr:txBody>
        <a:bodyPr vertOverflow="clip" wrap="square"/>
        <a:p>
          <a:pPr algn="ctr">
            <a:defRPr/>
          </a:pPr>
          <a:r>
            <a:rPr lang="en-US" cap="none" sz="1200" b="0" i="0" u="none" baseline="0">
              <a:solidFill>
                <a:srgbClr val="FFFFFF"/>
              </a:solidFill>
            </a:rPr>
            <a:t>All Substances</a:t>
          </a:r>
        </a:p>
      </xdr:txBody>
    </xdr:sp>
    <xdr:clientData/>
  </xdr:twoCellAnchor>
  <xdr:twoCellAnchor>
    <xdr:from>
      <xdr:col>1</xdr:col>
      <xdr:colOff>28575</xdr:colOff>
      <xdr:row>4</xdr:row>
      <xdr:rowOff>95250</xdr:rowOff>
    </xdr:from>
    <xdr:to>
      <xdr:col>1</xdr:col>
      <xdr:colOff>1047750</xdr:colOff>
      <xdr:row>4</xdr:row>
      <xdr:rowOff>390525</xdr:rowOff>
    </xdr:to>
    <xdr:sp>
      <xdr:nvSpPr>
        <xdr:cNvPr id="7" name="TextBox 21">
          <a:hlinkClick r:id="rId3"/>
        </xdr:cNvPr>
        <xdr:cNvSpPr txBox="1">
          <a:spLocks noChangeArrowheads="1"/>
        </xdr:cNvSpPr>
      </xdr:nvSpPr>
      <xdr:spPr>
        <a:xfrm>
          <a:off x="647700" y="1638300"/>
          <a:ext cx="1019175" cy="285750"/>
        </a:xfrm>
        <a:prstGeom prst="rect">
          <a:avLst/>
        </a:prstGeom>
        <a:noFill/>
        <a:ln w="9525" cmpd="sng">
          <a:noFill/>
        </a:ln>
      </xdr:spPr>
      <xdr:txBody>
        <a:bodyPr vertOverflow="clip" wrap="square"/>
        <a:p>
          <a:pPr algn="ctr">
            <a:defRPr/>
          </a:pPr>
          <a:r>
            <a:rPr lang="en-US" cap="none" sz="1100" b="1" i="0" u="none" baseline="0">
              <a:solidFill>
                <a:srgbClr val="000000"/>
              </a:solidFill>
            </a:rPr>
            <a:t>Input-Output</a:t>
          </a:r>
        </a:p>
      </xdr:txBody>
    </xdr:sp>
    <xdr:clientData/>
  </xdr:twoCellAnchor>
  <xdr:twoCellAnchor>
    <xdr:from>
      <xdr:col>1</xdr:col>
      <xdr:colOff>19050</xdr:colOff>
      <xdr:row>3</xdr:row>
      <xdr:rowOff>47625</xdr:rowOff>
    </xdr:from>
    <xdr:to>
      <xdr:col>1</xdr:col>
      <xdr:colOff>1038225</xdr:colOff>
      <xdr:row>3</xdr:row>
      <xdr:rowOff>352425</xdr:rowOff>
    </xdr:to>
    <xdr:sp>
      <xdr:nvSpPr>
        <xdr:cNvPr id="8" name="TextBox 22">
          <a:hlinkClick r:id="rId4"/>
        </xdr:cNvPr>
        <xdr:cNvSpPr txBox="1">
          <a:spLocks noChangeArrowheads="1"/>
        </xdr:cNvSpPr>
      </xdr:nvSpPr>
      <xdr:spPr>
        <a:xfrm>
          <a:off x="638175" y="1171575"/>
          <a:ext cx="1028700" cy="304800"/>
        </a:xfrm>
        <a:prstGeom prst="rect">
          <a:avLst/>
        </a:prstGeom>
        <a:noFill/>
        <a:ln w="9525" cmpd="sng">
          <a:noFill/>
        </a:ln>
      </xdr:spPr>
      <xdr:txBody>
        <a:bodyPr vertOverflow="clip" wrap="square"/>
        <a:p>
          <a:pPr algn="ctr">
            <a:defRPr/>
          </a:pPr>
          <a:r>
            <a:rPr lang="en-US" cap="none" sz="1100" b="1" i="0" u="none" baseline="0">
              <a:solidFill>
                <a:srgbClr val="000000"/>
              </a:solidFill>
            </a:rPr>
            <a:t>Instructions</a:t>
          </a:r>
        </a:p>
      </xdr:txBody>
    </xdr:sp>
    <xdr:clientData/>
  </xdr:twoCellAnchor>
  <xdr:twoCellAnchor>
    <xdr:from>
      <xdr:col>1</xdr:col>
      <xdr:colOff>19050</xdr:colOff>
      <xdr:row>9</xdr:row>
      <xdr:rowOff>238125</xdr:rowOff>
    </xdr:from>
    <xdr:to>
      <xdr:col>1</xdr:col>
      <xdr:colOff>981075</xdr:colOff>
      <xdr:row>10</xdr:row>
      <xdr:rowOff>247650</xdr:rowOff>
    </xdr:to>
    <xdr:sp>
      <xdr:nvSpPr>
        <xdr:cNvPr id="9" name="Rounded Rectangle 20"/>
        <xdr:cNvSpPr>
          <a:spLocks/>
        </xdr:cNvSpPr>
      </xdr:nvSpPr>
      <xdr:spPr>
        <a:xfrm>
          <a:off x="638175" y="3228975"/>
          <a:ext cx="952500" cy="257175"/>
        </a:xfrm>
        <a:prstGeom prst="roundRect">
          <a:avLst/>
        </a:prstGeom>
        <a:solidFill>
          <a:srgbClr val="17375E"/>
        </a:solidFill>
        <a:ln w="25400" cmpd="sng">
          <a:solidFill>
            <a:srgbClr val="17375E"/>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371475</xdr:colOff>
      <xdr:row>9</xdr:row>
      <xdr:rowOff>238125</xdr:rowOff>
    </xdr:from>
    <xdr:to>
      <xdr:col>1</xdr:col>
      <xdr:colOff>1076325</xdr:colOff>
      <xdr:row>11</xdr:row>
      <xdr:rowOff>0</xdr:rowOff>
    </xdr:to>
    <xdr:sp>
      <xdr:nvSpPr>
        <xdr:cNvPr id="10" name="TextBox 24">
          <a:hlinkClick r:id="rId5"/>
        </xdr:cNvPr>
        <xdr:cNvSpPr txBox="1">
          <a:spLocks noChangeArrowheads="1"/>
        </xdr:cNvSpPr>
      </xdr:nvSpPr>
      <xdr:spPr>
        <a:xfrm>
          <a:off x="371475" y="3228975"/>
          <a:ext cx="1323975" cy="266700"/>
        </a:xfrm>
        <a:prstGeom prst="rect">
          <a:avLst/>
        </a:prstGeom>
        <a:noFill/>
        <a:ln w="9525" cmpd="sng">
          <a:noFill/>
        </a:ln>
      </xdr:spPr>
      <xdr:txBody>
        <a:bodyPr vertOverflow="clip" wrap="square"/>
        <a:p>
          <a:pPr algn="ctr">
            <a:defRPr/>
          </a:pPr>
          <a:r>
            <a:rPr lang="en-US" cap="none" sz="1200" b="0" i="0" u="none" baseline="0">
              <a:solidFill>
                <a:srgbClr val="FFFFFF"/>
              </a:solidFill>
            </a:rPr>
            <a:t>References</a:t>
          </a:r>
        </a:p>
      </xdr:txBody>
    </xdr:sp>
    <xdr:clientData/>
  </xdr:twoCellAnchor>
  <xdr:twoCellAnchor editAs="oneCell">
    <xdr:from>
      <xdr:col>2</xdr:col>
      <xdr:colOff>0</xdr:colOff>
      <xdr:row>40</xdr:row>
      <xdr:rowOff>0</xdr:rowOff>
    </xdr:from>
    <xdr:to>
      <xdr:col>3</xdr:col>
      <xdr:colOff>1485900</xdr:colOff>
      <xdr:row>42</xdr:row>
      <xdr:rowOff>123825</xdr:rowOff>
    </xdr:to>
    <xdr:pic>
      <xdr:nvPicPr>
        <xdr:cNvPr id="11" name="Picture 11" descr="Toronto647.wmf"/>
        <xdr:cNvPicPr preferRelativeResize="1">
          <a:picLocks noChangeAspect="1"/>
        </xdr:cNvPicPr>
      </xdr:nvPicPr>
      <xdr:blipFill>
        <a:blip r:embed="rId6"/>
        <a:stretch>
          <a:fillRect/>
        </a:stretch>
      </xdr:blipFill>
      <xdr:spPr>
        <a:xfrm>
          <a:off x="1828800" y="9753600"/>
          <a:ext cx="1771650" cy="485775"/>
        </a:xfrm>
        <a:prstGeom prst="rect">
          <a:avLst/>
        </a:prstGeom>
        <a:noFill/>
        <a:ln w="9525" cmpd="sng">
          <a:noFill/>
        </a:ln>
      </xdr:spPr>
    </xdr:pic>
    <xdr:clientData/>
  </xdr:twoCellAnchor>
  <xdr:twoCellAnchor editAs="oneCell">
    <xdr:from>
      <xdr:col>6</xdr:col>
      <xdr:colOff>95250</xdr:colOff>
      <xdr:row>40</xdr:row>
      <xdr:rowOff>38100</xdr:rowOff>
    </xdr:from>
    <xdr:to>
      <xdr:col>9</xdr:col>
      <xdr:colOff>76200</xdr:colOff>
      <xdr:row>42</xdr:row>
      <xdr:rowOff>123825</xdr:rowOff>
    </xdr:to>
    <xdr:pic>
      <xdr:nvPicPr>
        <xdr:cNvPr id="12" name="Picture 13" descr="livegreen_B.wmf"/>
        <xdr:cNvPicPr preferRelativeResize="1">
          <a:picLocks noChangeAspect="1"/>
        </xdr:cNvPicPr>
      </xdr:nvPicPr>
      <xdr:blipFill>
        <a:blip r:embed="rId7"/>
        <a:stretch>
          <a:fillRect/>
        </a:stretch>
      </xdr:blipFill>
      <xdr:spPr>
        <a:xfrm>
          <a:off x="7029450" y="9791700"/>
          <a:ext cx="1762125" cy="447675"/>
        </a:xfrm>
        <a:prstGeom prst="rect">
          <a:avLst/>
        </a:prstGeom>
        <a:noFill/>
        <a:ln w="9525" cmpd="sng">
          <a:noFill/>
        </a:ln>
      </xdr:spPr>
    </xdr:pic>
    <xdr:clientData/>
  </xdr:twoCellAnchor>
  <xdr:twoCellAnchor editAs="oneCell">
    <xdr:from>
      <xdr:col>2</xdr:col>
      <xdr:colOff>0</xdr:colOff>
      <xdr:row>0</xdr:row>
      <xdr:rowOff>0</xdr:rowOff>
    </xdr:from>
    <xdr:to>
      <xdr:col>3</xdr:col>
      <xdr:colOff>2209800</xdr:colOff>
      <xdr:row>0</xdr:row>
      <xdr:rowOff>561975</xdr:rowOff>
    </xdr:to>
    <xdr:pic>
      <xdr:nvPicPr>
        <xdr:cNvPr id="13" name="Picture 14" descr="ChemTRAC final logo.wmf"/>
        <xdr:cNvPicPr preferRelativeResize="1">
          <a:picLocks noChangeAspect="1"/>
        </xdr:cNvPicPr>
      </xdr:nvPicPr>
      <xdr:blipFill>
        <a:blip r:embed="rId8"/>
        <a:stretch>
          <a:fillRect/>
        </a:stretch>
      </xdr:blipFill>
      <xdr:spPr>
        <a:xfrm>
          <a:off x="1828800" y="0"/>
          <a:ext cx="2495550" cy="561975"/>
        </a:xfrm>
        <a:prstGeom prst="rect">
          <a:avLst/>
        </a:prstGeom>
        <a:noFill/>
        <a:ln w="9525" cmpd="sng">
          <a:noFill/>
        </a:ln>
      </xdr:spPr>
    </xdr:pic>
    <xdr:clientData/>
  </xdr:twoCellAnchor>
  <xdr:twoCellAnchor>
    <xdr:from>
      <xdr:col>0</xdr:col>
      <xdr:colOff>0</xdr:colOff>
      <xdr:row>4</xdr:row>
      <xdr:rowOff>0</xdr:rowOff>
    </xdr:from>
    <xdr:to>
      <xdr:col>1</xdr:col>
      <xdr:colOff>9525</xdr:colOff>
      <xdr:row>5</xdr:row>
      <xdr:rowOff>104775</xdr:rowOff>
    </xdr:to>
    <xdr:grpSp>
      <xdr:nvGrpSpPr>
        <xdr:cNvPr id="14" name="Group 304"/>
        <xdr:cNvGrpSpPr>
          <a:grpSpLocks/>
        </xdr:cNvGrpSpPr>
      </xdr:nvGrpSpPr>
      <xdr:grpSpPr>
        <a:xfrm>
          <a:off x="0" y="1543050"/>
          <a:ext cx="628650" cy="495300"/>
          <a:chOff x="2" y="119"/>
          <a:chExt cx="45" cy="53"/>
        </a:xfrm>
        <a:solidFill>
          <a:srgbClr val="FFFFFF"/>
        </a:solidFill>
      </xdr:grpSpPr>
      <xdr:sp>
        <xdr:nvSpPr>
          <xdr:cNvPr id="15" name="AutoShape 305"/>
          <xdr:cNvSpPr>
            <a:spLocks/>
          </xdr:cNvSpPr>
        </xdr:nvSpPr>
        <xdr:spPr>
          <a:xfrm>
            <a:off x="2" y="119"/>
            <a:ext cx="45" cy="53"/>
          </a:xfrm>
          <a:prstGeom prst="rightArrow">
            <a:avLst>
              <a:gd name="adj1" fmla="val 4347"/>
              <a:gd name="adj2" fmla="val -25472"/>
            </a:avLst>
          </a:prstGeom>
          <a:solidFill>
            <a:srgbClr val="00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6" name="Text Box 306"/>
          <xdr:cNvSpPr txBox="1">
            <a:spLocks noChangeArrowheads="1"/>
          </xdr:cNvSpPr>
        </xdr:nvSpPr>
        <xdr:spPr>
          <a:xfrm>
            <a:off x="5" y="130"/>
            <a:ext cx="41" cy="29"/>
          </a:xfrm>
          <a:prstGeom prst="rect">
            <a:avLst/>
          </a:prstGeom>
          <a:noFill/>
          <a:ln w="9525" cmpd="sng">
            <a:noFill/>
          </a:ln>
        </xdr:spPr>
        <xdr:txBody>
          <a:bodyPr vertOverflow="clip" wrap="square" lIns="27432" tIns="18288" rIns="0" bIns="0" anchor="ctr"/>
          <a:p>
            <a:pPr algn="l">
              <a:defRPr/>
            </a:pPr>
            <a:r>
              <a:rPr lang="en-US" cap="none" sz="700" b="1" i="0" u="none" baseline="0">
                <a:solidFill>
                  <a:srgbClr val="000000"/>
                </a:solidFill>
              </a:rPr>
              <a:t>You are here</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7</xdr:row>
      <xdr:rowOff>38100</xdr:rowOff>
    </xdr:from>
    <xdr:to>
      <xdr:col>1</xdr:col>
      <xdr:colOff>981075</xdr:colOff>
      <xdr:row>8</xdr:row>
      <xdr:rowOff>152400</xdr:rowOff>
    </xdr:to>
    <xdr:sp>
      <xdr:nvSpPr>
        <xdr:cNvPr id="1" name="Rounded Rectangle 18"/>
        <xdr:cNvSpPr>
          <a:spLocks/>
        </xdr:cNvSpPr>
      </xdr:nvSpPr>
      <xdr:spPr>
        <a:xfrm>
          <a:off x="676275" y="2314575"/>
          <a:ext cx="952500" cy="314325"/>
        </a:xfrm>
        <a:prstGeom prst="roundRect">
          <a:avLst/>
        </a:prstGeom>
        <a:solidFill>
          <a:srgbClr val="558ED5"/>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4</xdr:row>
      <xdr:rowOff>114300</xdr:rowOff>
    </xdr:from>
    <xdr:to>
      <xdr:col>1</xdr:col>
      <xdr:colOff>1047750</xdr:colOff>
      <xdr:row>5</xdr:row>
      <xdr:rowOff>209550</xdr:rowOff>
    </xdr:to>
    <xdr:sp>
      <xdr:nvSpPr>
        <xdr:cNvPr id="2" name="Rounded Rectangle 17"/>
        <xdr:cNvSpPr>
          <a:spLocks/>
        </xdr:cNvSpPr>
      </xdr:nvSpPr>
      <xdr:spPr>
        <a:xfrm>
          <a:off x="676275" y="1552575"/>
          <a:ext cx="1028700" cy="295275"/>
        </a:xfrm>
        <a:prstGeom prst="roundRect">
          <a:avLst/>
        </a:prstGeom>
        <a:solidFill>
          <a:srgbClr val="00FFFF"/>
        </a:solidFill>
        <a:ln w="25400" cmpd="sng">
          <a:solidFill>
            <a:srgbClr val="00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9</xdr:row>
      <xdr:rowOff>95250</xdr:rowOff>
    </xdr:from>
    <xdr:to>
      <xdr:col>1</xdr:col>
      <xdr:colOff>971550</xdr:colOff>
      <xdr:row>10</xdr:row>
      <xdr:rowOff>161925</xdr:rowOff>
    </xdr:to>
    <xdr:sp>
      <xdr:nvSpPr>
        <xdr:cNvPr id="3" name="Rounded Rectangle 19"/>
        <xdr:cNvSpPr>
          <a:spLocks/>
        </xdr:cNvSpPr>
      </xdr:nvSpPr>
      <xdr:spPr>
        <a:xfrm>
          <a:off x="676275" y="2771775"/>
          <a:ext cx="952500" cy="247650"/>
        </a:xfrm>
        <a:prstGeom prst="roundRect">
          <a:avLst/>
        </a:prstGeom>
        <a:solidFill>
          <a:srgbClr val="376092"/>
        </a:solidFill>
        <a:ln w="25400" cmpd="sng">
          <a:solidFill>
            <a:srgbClr val="376092"/>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3</xdr:row>
      <xdr:rowOff>9525</xdr:rowOff>
    </xdr:from>
    <xdr:to>
      <xdr:col>1</xdr:col>
      <xdr:colOff>1038225</xdr:colOff>
      <xdr:row>3</xdr:row>
      <xdr:rowOff>323850</xdr:rowOff>
    </xdr:to>
    <xdr:sp>
      <xdr:nvSpPr>
        <xdr:cNvPr id="4" name="Rounded Rectangle 15"/>
        <xdr:cNvSpPr>
          <a:spLocks/>
        </xdr:cNvSpPr>
      </xdr:nvSpPr>
      <xdr:spPr>
        <a:xfrm>
          <a:off x="666750" y="1009650"/>
          <a:ext cx="1028700" cy="314325"/>
        </a:xfrm>
        <a:prstGeom prst="roundRect">
          <a:avLst/>
        </a:prstGeom>
        <a:solidFill>
          <a:srgbClr val="CCFFCC"/>
        </a:solidFill>
        <a:ln w="25400" cmpd="sng">
          <a:solidFill>
            <a:srgbClr val="CCFFC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381000</xdr:colOff>
      <xdr:row>9</xdr:row>
      <xdr:rowOff>123825</xdr:rowOff>
    </xdr:from>
    <xdr:to>
      <xdr:col>1</xdr:col>
      <xdr:colOff>1104900</xdr:colOff>
      <xdr:row>10</xdr:row>
      <xdr:rowOff>190500</xdr:rowOff>
    </xdr:to>
    <xdr:sp>
      <xdr:nvSpPr>
        <xdr:cNvPr id="5" name="TextBox 49">
          <a:hlinkClick r:id="rId1"/>
        </xdr:cNvPr>
        <xdr:cNvSpPr txBox="1">
          <a:spLocks noChangeArrowheads="1"/>
        </xdr:cNvSpPr>
      </xdr:nvSpPr>
      <xdr:spPr>
        <a:xfrm>
          <a:off x="381000" y="2800350"/>
          <a:ext cx="1381125" cy="247650"/>
        </a:xfrm>
        <a:prstGeom prst="rect">
          <a:avLst/>
        </a:prstGeom>
        <a:noFill/>
        <a:ln w="9525" cmpd="sng">
          <a:noFill/>
        </a:ln>
      </xdr:spPr>
      <xdr:txBody>
        <a:bodyPr vertOverflow="clip" wrap="square"/>
        <a:p>
          <a:pPr algn="ctr">
            <a:defRPr/>
          </a:pPr>
          <a:r>
            <a:rPr lang="en-US" cap="none" sz="1200" b="0" i="0" u="none" baseline="0">
              <a:solidFill>
                <a:srgbClr val="FFFFFF"/>
              </a:solidFill>
            </a:rPr>
            <a:t>Calculations</a:t>
          </a:r>
        </a:p>
      </xdr:txBody>
    </xdr:sp>
    <xdr:clientData/>
  </xdr:twoCellAnchor>
  <xdr:twoCellAnchor>
    <xdr:from>
      <xdr:col>0</xdr:col>
      <xdr:colOff>552450</xdr:colOff>
      <xdr:row>7</xdr:row>
      <xdr:rowOff>57150</xdr:rowOff>
    </xdr:from>
    <xdr:to>
      <xdr:col>1</xdr:col>
      <xdr:colOff>1095375</xdr:colOff>
      <xdr:row>8</xdr:row>
      <xdr:rowOff>133350</xdr:rowOff>
    </xdr:to>
    <xdr:sp>
      <xdr:nvSpPr>
        <xdr:cNvPr id="6" name="TextBox 50">
          <a:hlinkClick r:id="rId2"/>
        </xdr:cNvPr>
        <xdr:cNvSpPr txBox="1">
          <a:spLocks noChangeArrowheads="1"/>
        </xdr:cNvSpPr>
      </xdr:nvSpPr>
      <xdr:spPr>
        <a:xfrm>
          <a:off x="552450" y="2333625"/>
          <a:ext cx="1200150" cy="276225"/>
        </a:xfrm>
        <a:prstGeom prst="rect">
          <a:avLst/>
        </a:prstGeom>
        <a:noFill/>
        <a:ln w="9525" cmpd="sng">
          <a:noFill/>
        </a:ln>
      </xdr:spPr>
      <xdr:txBody>
        <a:bodyPr vertOverflow="clip" wrap="square"/>
        <a:p>
          <a:pPr algn="ctr">
            <a:defRPr/>
          </a:pPr>
          <a:r>
            <a:rPr lang="en-US" cap="none" sz="1200" b="0" i="0" u="none" baseline="0">
              <a:solidFill>
                <a:srgbClr val="FFFFFF"/>
              </a:solidFill>
            </a:rPr>
            <a:t>All Substances</a:t>
          </a:r>
        </a:p>
      </xdr:txBody>
    </xdr:sp>
    <xdr:clientData/>
  </xdr:twoCellAnchor>
  <xdr:twoCellAnchor>
    <xdr:from>
      <xdr:col>1</xdr:col>
      <xdr:colOff>19050</xdr:colOff>
      <xdr:row>4</xdr:row>
      <xdr:rowOff>152400</xdr:rowOff>
    </xdr:from>
    <xdr:to>
      <xdr:col>1</xdr:col>
      <xdr:colOff>1038225</xdr:colOff>
      <xdr:row>5</xdr:row>
      <xdr:rowOff>180975</xdr:rowOff>
    </xdr:to>
    <xdr:sp>
      <xdr:nvSpPr>
        <xdr:cNvPr id="7" name="TextBox 51">
          <a:hlinkClick r:id="rId3"/>
        </xdr:cNvPr>
        <xdr:cNvSpPr txBox="1">
          <a:spLocks noChangeArrowheads="1"/>
        </xdr:cNvSpPr>
      </xdr:nvSpPr>
      <xdr:spPr>
        <a:xfrm>
          <a:off x="676275" y="1590675"/>
          <a:ext cx="1019175" cy="228600"/>
        </a:xfrm>
        <a:prstGeom prst="rect">
          <a:avLst/>
        </a:prstGeom>
        <a:noFill/>
        <a:ln w="9525" cmpd="sng">
          <a:noFill/>
        </a:ln>
      </xdr:spPr>
      <xdr:txBody>
        <a:bodyPr vertOverflow="clip" wrap="square"/>
        <a:p>
          <a:pPr algn="ctr">
            <a:defRPr/>
          </a:pPr>
          <a:r>
            <a:rPr lang="en-US" cap="none" sz="1100" b="1" i="0" u="none" baseline="0">
              <a:solidFill>
                <a:srgbClr val="000000"/>
              </a:solidFill>
            </a:rPr>
            <a:t>Input-Output</a:t>
          </a:r>
        </a:p>
      </xdr:txBody>
    </xdr:sp>
    <xdr:clientData/>
  </xdr:twoCellAnchor>
  <xdr:twoCellAnchor>
    <xdr:from>
      <xdr:col>1</xdr:col>
      <xdr:colOff>19050</xdr:colOff>
      <xdr:row>3</xdr:row>
      <xdr:rowOff>28575</xdr:rowOff>
    </xdr:from>
    <xdr:to>
      <xdr:col>1</xdr:col>
      <xdr:colOff>1038225</xdr:colOff>
      <xdr:row>3</xdr:row>
      <xdr:rowOff>352425</xdr:rowOff>
    </xdr:to>
    <xdr:sp>
      <xdr:nvSpPr>
        <xdr:cNvPr id="8" name="TextBox 52">
          <a:hlinkClick r:id="rId4"/>
        </xdr:cNvPr>
        <xdr:cNvSpPr txBox="1">
          <a:spLocks noChangeArrowheads="1"/>
        </xdr:cNvSpPr>
      </xdr:nvSpPr>
      <xdr:spPr>
        <a:xfrm>
          <a:off x="676275" y="1028700"/>
          <a:ext cx="1028700" cy="323850"/>
        </a:xfrm>
        <a:prstGeom prst="rect">
          <a:avLst/>
        </a:prstGeom>
        <a:noFill/>
        <a:ln w="9525" cmpd="sng">
          <a:noFill/>
        </a:ln>
      </xdr:spPr>
      <xdr:txBody>
        <a:bodyPr vertOverflow="clip" wrap="square"/>
        <a:p>
          <a:pPr algn="ctr">
            <a:defRPr/>
          </a:pPr>
          <a:r>
            <a:rPr lang="en-US" cap="none" sz="1100" b="1" i="0" u="none" baseline="0">
              <a:solidFill>
                <a:srgbClr val="000000"/>
              </a:solidFill>
            </a:rPr>
            <a:t>Instructions</a:t>
          </a:r>
        </a:p>
      </xdr:txBody>
    </xdr:sp>
    <xdr:clientData/>
  </xdr:twoCellAnchor>
  <xdr:twoCellAnchor>
    <xdr:from>
      <xdr:col>1</xdr:col>
      <xdr:colOff>28575</xdr:colOff>
      <xdr:row>11</xdr:row>
      <xdr:rowOff>171450</xdr:rowOff>
    </xdr:from>
    <xdr:to>
      <xdr:col>1</xdr:col>
      <xdr:colOff>990600</xdr:colOff>
      <xdr:row>13</xdr:row>
      <xdr:rowOff>47625</xdr:rowOff>
    </xdr:to>
    <xdr:sp>
      <xdr:nvSpPr>
        <xdr:cNvPr id="9" name="Rounded Rectangle 20"/>
        <xdr:cNvSpPr>
          <a:spLocks/>
        </xdr:cNvSpPr>
      </xdr:nvSpPr>
      <xdr:spPr>
        <a:xfrm>
          <a:off x="685800" y="3219450"/>
          <a:ext cx="962025" cy="257175"/>
        </a:xfrm>
        <a:prstGeom prst="roundRect">
          <a:avLst/>
        </a:prstGeom>
        <a:solidFill>
          <a:srgbClr val="17375E"/>
        </a:solidFill>
        <a:ln w="25400" cmpd="sng">
          <a:solidFill>
            <a:srgbClr val="17375E"/>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361950</xdr:colOff>
      <xdr:row>11</xdr:row>
      <xdr:rowOff>171450</xdr:rowOff>
    </xdr:from>
    <xdr:to>
      <xdr:col>1</xdr:col>
      <xdr:colOff>1095375</xdr:colOff>
      <xdr:row>13</xdr:row>
      <xdr:rowOff>47625</xdr:rowOff>
    </xdr:to>
    <xdr:sp>
      <xdr:nvSpPr>
        <xdr:cNvPr id="10" name="TextBox 54">
          <a:hlinkClick r:id="rId5"/>
        </xdr:cNvPr>
        <xdr:cNvSpPr txBox="1">
          <a:spLocks noChangeArrowheads="1"/>
        </xdr:cNvSpPr>
      </xdr:nvSpPr>
      <xdr:spPr>
        <a:xfrm>
          <a:off x="361950" y="3219450"/>
          <a:ext cx="1390650" cy="257175"/>
        </a:xfrm>
        <a:prstGeom prst="rect">
          <a:avLst/>
        </a:prstGeom>
        <a:noFill/>
        <a:ln w="9525" cmpd="sng">
          <a:noFill/>
        </a:ln>
      </xdr:spPr>
      <xdr:txBody>
        <a:bodyPr vertOverflow="clip" wrap="square"/>
        <a:p>
          <a:pPr algn="ctr">
            <a:defRPr/>
          </a:pPr>
          <a:r>
            <a:rPr lang="en-US" cap="none" sz="1200" b="0" i="0" u="none" baseline="0">
              <a:solidFill>
                <a:srgbClr val="FFFFFF"/>
              </a:solidFill>
            </a:rPr>
            <a:t>References</a:t>
          </a:r>
        </a:p>
      </xdr:txBody>
    </xdr:sp>
    <xdr:clientData/>
  </xdr:twoCellAnchor>
  <xdr:twoCellAnchor editAs="oneCell">
    <xdr:from>
      <xdr:col>2</xdr:col>
      <xdr:colOff>0</xdr:colOff>
      <xdr:row>63</xdr:row>
      <xdr:rowOff>0</xdr:rowOff>
    </xdr:from>
    <xdr:to>
      <xdr:col>2</xdr:col>
      <xdr:colOff>1781175</xdr:colOff>
      <xdr:row>65</xdr:row>
      <xdr:rowOff>123825</xdr:rowOff>
    </xdr:to>
    <xdr:pic>
      <xdr:nvPicPr>
        <xdr:cNvPr id="11" name="Picture 11" descr="Toronto647.wmf"/>
        <xdr:cNvPicPr preferRelativeResize="1">
          <a:picLocks noChangeAspect="1"/>
        </xdr:cNvPicPr>
      </xdr:nvPicPr>
      <xdr:blipFill>
        <a:blip r:embed="rId6"/>
        <a:stretch>
          <a:fillRect/>
        </a:stretch>
      </xdr:blipFill>
      <xdr:spPr>
        <a:xfrm>
          <a:off x="1866900" y="12944475"/>
          <a:ext cx="1781175" cy="485775"/>
        </a:xfrm>
        <a:prstGeom prst="rect">
          <a:avLst/>
        </a:prstGeom>
        <a:noFill/>
        <a:ln w="9525" cmpd="sng">
          <a:noFill/>
        </a:ln>
      </xdr:spPr>
    </xdr:pic>
    <xdr:clientData/>
  </xdr:twoCellAnchor>
  <xdr:twoCellAnchor editAs="oneCell">
    <xdr:from>
      <xdr:col>6</xdr:col>
      <xdr:colOff>171450</xdr:colOff>
      <xdr:row>63</xdr:row>
      <xdr:rowOff>9525</xdr:rowOff>
    </xdr:from>
    <xdr:to>
      <xdr:col>8</xdr:col>
      <xdr:colOff>47625</xdr:colOff>
      <xdr:row>65</xdr:row>
      <xdr:rowOff>85725</xdr:rowOff>
    </xdr:to>
    <xdr:pic>
      <xdr:nvPicPr>
        <xdr:cNvPr id="12" name="Picture 13" descr="livegreen_B.wmf"/>
        <xdr:cNvPicPr preferRelativeResize="1">
          <a:picLocks noChangeAspect="1"/>
        </xdr:cNvPicPr>
      </xdr:nvPicPr>
      <xdr:blipFill>
        <a:blip r:embed="rId7"/>
        <a:stretch>
          <a:fillRect/>
        </a:stretch>
      </xdr:blipFill>
      <xdr:spPr>
        <a:xfrm>
          <a:off x="7534275" y="12954000"/>
          <a:ext cx="1752600" cy="438150"/>
        </a:xfrm>
        <a:prstGeom prst="rect">
          <a:avLst/>
        </a:prstGeom>
        <a:noFill/>
        <a:ln w="9525" cmpd="sng">
          <a:noFill/>
        </a:ln>
      </xdr:spPr>
    </xdr:pic>
    <xdr:clientData/>
  </xdr:twoCellAnchor>
  <xdr:twoCellAnchor editAs="oneCell">
    <xdr:from>
      <xdr:col>2</xdr:col>
      <xdr:colOff>0</xdr:colOff>
      <xdr:row>0</xdr:row>
      <xdr:rowOff>0</xdr:rowOff>
    </xdr:from>
    <xdr:to>
      <xdr:col>2</xdr:col>
      <xdr:colOff>2495550</xdr:colOff>
      <xdr:row>0</xdr:row>
      <xdr:rowOff>561975</xdr:rowOff>
    </xdr:to>
    <xdr:pic>
      <xdr:nvPicPr>
        <xdr:cNvPr id="13" name="Picture 14" descr="ChemTRAC final logo.wmf"/>
        <xdr:cNvPicPr preferRelativeResize="1">
          <a:picLocks noChangeAspect="1"/>
        </xdr:cNvPicPr>
      </xdr:nvPicPr>
      <xdr:blipFill>
        <a:blip r:embed="rId8"/>
        <a:stretch>
          <a:fillRect/>
        </a:stretch>
      </xdr:blipFill>
      <xdr:spPr>
        <a:xfrm>
          <a:off x="1866900" y="0"/>
          <a:ext cx="2495550" cy="561975"/>
        </a:xfrm>
        <a:prstGeom prst="rect">
          <a:avLst/>
        </a:prstGeom>
        <a:noFill/>
        <a:ln w="9525" cmpd="sng">
          <a:noFill/>
        </a:ln>
      </xdr:spPr>
    </xdr:pic>
    <xdr:clientData/>
  </xdr:twoCellAnchor>
  <xdr:twoCellAnchor>
    <xdr:from>
      <xdr:col>0</xdr:col>
      <xdr:colOff>0</xdr:colOff>
      <xdr:row>6</xdr:row>
      <xdr:rowOff>400050</xdr:rowOff>
    </xdr:from>
    <xdr:to>
      <xdr:col>0</xdr:col>
      <xdr:colOff>657225</xdr:colOff>
      <xdr:row>8</xdr:row>
      <xdr:rowOff>190500</xdr:rowOff>
    </xdr:to>
    <xdr:grpSp>
      <xdr:nvGrpSpPr>
        <xdr:cNvPr id="14" name="Group 304"/>
        <xdr:cNvGrpSpPr>
          <a:grpSpLocks/>
        </xdr:cNvGrpSpPr>
      </xdr:nvGrpSpPr>
      <xdr:grpSpPr>
        <a:xfrm>
          <a:off x="0" y="2266950"/>
          <a:ext cx="657225" cy="400050"/>
          <a:chOff x="2" y="119"/>
          <a:chExt cx="45" cy="53"/>
        </a:xfrm>
        <a:solidFill>
          <a:srgbClr val="FFFFFF"/>
        </a:solidFill>
      </xdr:grpSpPr>
      <xdr:sp>
        <xdr:nvSpPr>
          <xdr:cNvPr id="15" name="AutoShape 305"/>
          <xdr:cNvSpPr>
            <a:spLocks/>
          </xdr:cNvSpPr>
        </xdr:nvSpPr>
        <xdr:spPr>
          <a:xfrm>
            <a:off x="2" y="119"/>
            <a:ext cx="45" cy="53"/>
          </a:xfrm>
          <a:prstGeom prst="rightArrow">
            <a:avLst>
              <a:gd name="adj1" fmla="val 4347"/>
              <a:gd name="adj2" fmla="val -25472"/>
            </a:avLst>
          </a:prstGeom>
          <a:solidFill>
            <a:srgbClr val="00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6" name="Text Box 306"/>
          <xdr:cNvSpPr txBox="1">
            <a:spLocks noChangeArrowheads="1"/>
          </xdr:cNvSpPr>
        </xdr:nvSpPr>
        <xdr:spPr>
          <a:xfrm>
            <a:off x="5" y="130"/>
            <a:ext cx="41" cy="29"/>
          </a:xfrm>
          <a:prstGeom prst="rect">
            <a:avLst/>
          </a:prstGeom>
          <a:noFill/>
          <a:ln w="9525" cmpd="sng">
            <a:noFill/>
          </a:ln>
        </xdr:spPr>
        <xdr:txBody>
          <a:bodyPr vertOverflow="clip" wrap="square" lIns="27432" tIns="18288" rIns="0" bIns="0" anchor="ctr"/>
          <a:p>
            <a:pPr algn="l">
              <a:defRPr/>
            </a:pPr>
            <a:r>
              <a:rPr lang="en-US" cap="none" sz="700" b="1" i="0" u="none" baseline="0">
                <a:solidFill>
                  <a:srgbClr val="000000"/>
                </a:solidFill>
              </a:rPr>
              <a:t>You are here</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6</xdr:row>
      <xdr:rowOff>47625</xdr:rowOff>
    </xdr:from>
    <xdr:to>
      <xdr:col>1</xdr:col>
      <xdr:colOff>990600</xdr:colOff>
      <xdr:row>7</xdr:row>
      <xdr:rowOff>123825</xdr:rowOff>
    </xdr:to>
    <xdr:sp>
      <xdr:nvSpPr>
        <xdr:cNvPr id="1" name="Rounded Rectangle 18"/>
        <xdr:cNvSpPr>
          <a:spLocks/>
        </xdr:cNvSpPr>
      </xdr:nvSpPr>
      <xdr:spPr>
        <a:xfrm>
          <a:off x="466725" y="2171700"/>
          <a:ext cx="962025" cy="266700"/>
        </a:xfrm>
        <a:prstGeom prst="roundRect">
          <a:avLst/>
        </a:prstGeom>
        <a:solidFill>
          <a:srgbClr val="558ED5"/>
        </a:solidFill>
        <a:ln w="25400" cmpd="sng">
          <a:solidFill>
            <a:srgbClr val="558ED5"/>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4</xdr:row>
      <xdr:rowOff>38100</xdr:rowOff>
    </xdr:from>
    <xdr:to>
      <xdr:col>1</xdr:col>
      <xdr:colOff>1047750</xdr:colOff>
      <xdr:row>4</xdr:row>
      <xdr:rowOff>361950</xdr:rowOff>
    </xdr:to>
    <xdr:sp>
      <xdr:nvSpPr>
        <xdr:cNvPr id="2" name="Rounded Rectangle 17"/>
        <xdr:cNvSpPr>
          <a:spLocks/>
        </xdr:cNvSpPr>
      </xdr:nvSpPr>
      <xdr:spPr>
        <a:xfrm>
          <a:off x="447675" y="1504950"/>
          <a:ext cx="1038225" cy="323850"/>
        </a:xfrm>
        <a:prstGeom prst="roundRect">
          <a:avLst/>
        </a:prstGeom>
        <a:solidFill>
          <a:srgbClr val="00FFFF"/>
        </a:solidFill>
        <a:ln w="25400" cmpd="sng">
          <a:solidFill>
            <a:srgbClr val="00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8</xdr:row>
      <xdr:rowOff>114300</xdr:rowOff>
    </xdr:from>
    <xdr:to>
      <xdr:col>1</xdr:col>
      <xdr:colOff>990600</xdr:colOff>
      <xdr:row>10</xdr:row>
      <xdr:rowOff>57150</xdr:rowOff>
    </xdr:to>
    <xdr:sp>
      <xdr:nvSpPr>
        <xdr:cNvPr id="3" name="Rounded Rectangle 19"/>
        <xdr:cNvSpPr>
          <a:spLocks/>
        </xdr:cNvSpPr>
      </xdr:nvSpPr>
      <xdr:spPr>
        <a:xfrm>
          <a:off x="466725" y="2619375"/>
          <a:ext cx="962025" cy="438150"/>
        </a:xfrm>
        <a:prstGeom prst="roundRect">
          <a:avLst/>
        </a:prstGeom>
        <a:solidFill>
          <a:srgbClr val="376092"/>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3</xdr:row>
      <xdr:rowOff>9525</xdr:rowOff>
    </xdr:from>
    <xdr:to>
      <xdr:col>1</xdr:col>
      <xdr:colOff>1047750</xdr:colOff>
      <xdr:row>3</xdr:row>
      <xdr:rowOff>314325</xdr:rowOff>
    </xdr:to>
    <xdr:sp>
      <xdr:nvSpPr>
        <xdr:cNvPr id="4" name="Rounded Rectangle 15"/>
        <xdr:cNvSpPr>
          <a:spLocks/>
        </xdr:cNvSpPr>
      </xdr:nvSpPr>
      <xdr:spPr>
        <a:xfrm>
          <a:off x="447675" y="1019175"/>
          <a:ext cx="1038225" cy="304800"/>
        </a:xfrm>
        <a:prstGeom prst="roundRect">
          <a:avLst/>
        </a:prstGeom>
        <a:solidFill>
          <a:srgbClr val="CCFFCC"/>
        </a:solidFill>
        <a:ln w="25400" cmpd="sng">
          <a:solidFill>
            <a:srgbClr val="CCFFC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409575</xdr:colOff>
      <xdr:row>8</xdr:row>
      <xdr:rowOff>114300</xdr:rowOff>
    </xdr:from>
    <xdr:to>
      <xdr:col>1</xdr:col>
      <xdr:colOff>1076325</xdr:colOff>
      <xdr:row>9</xdr:row>
      <xdr:rowOff>323850</xdr:rowOff>
    </xdr:to>
    <xdr:sp>
      <xdr:nvSpPr>
        <xdr:cNvPr id="5" name="TextBox 55">
          <a:hlinkClick r:id="rId1"/>
        </xdr:cNvPr>
        <xdr:cNvSpPr txBox="1">
          <a:spLocks noChangeArrowheads="1"/>
        </xdr:cNvSpPr>
      </xdr:nvSpPr>
      <xdr:spPr>
        <a:xfrm>
          <a:off x="409575" y="2619375"/>
          <a:ext cx="1104900" cy="381000"/>
        </a:xfrm>
        <a:prstGeom prst="rect">
          <a:avLst/>
        </a:prstGeom>
        <a:noFill/>
        <a:ln w="9525" cmpd="sng">
          <a:noFill/>
        </a:ln>
      </xdr:spPr>
      <xdr:txBody>
        <a:bodyPr vertOverflow="clip" wrap="square"/>
        <a:p>
          <a:pPr algn="ctr">
            <a:defRPr/>
          </a:pPr>
          <a:r>
            <a:rPr lang="en-US" cap="none" sz="1200" b="0" i="0" u="none" baseline="0">
              <a:solidFill>
                <a:srgbClr val="FFFFFF"/>
              </a:solidFill>
            </a:rPr>
            <a:t>Calculations</a:t>
          </a:r>
        </a:p>
      </xdr:txBody>
    </xdr:sp>
    <xdr:clientData/>
  </xdr:twoCellAnchor>
  <xdr:twoCellAnchor>
    <xdr:from>
      <xdr:col>0</xdr:col>
      <xdr:colOff>400050</xdr:colOff>
      <xdr:row>6</xdr:row>
      <xdr:rowOff>57150</xdr:rowOff>
    </xdr:from>
    <xdr:to>
      <xdr:col>1</xdr:col>
      <xdr:colOff>1066800</xdr:colOff>
      <xdr:row>7</xdr:row>
      <xdr:rowOff>114300</xdr:rowOff>
    </xdr:to>
    <xdr:sp>
      <xdr:nvSpPr>
        <xdr:cNvPr id="6" name="TextBox 56">
          <a:hlinkClick r:id="rId2"/>
        </xdr:cNvPr>
        <xdr:cNvSpPr txBox="1">
          <a:spLocks noChangeArrowheads="1"/>
        </xdr:cNvSpPr>
      </xdr:nvSpPr>
      <xdr:spPr>
        <a:xfrm>
          <a:off x="400050" y="2181225"/>
          <a:ext cx="1104900" cy="247650"/>
        </a:xfrm>
        <a:prstGeom prst="rect">
          <a:avLst/>
        </a:prstGeom>
        <a:noFill/>
        <a:ln w="9525" cmpd="sng">
          <a:noFill/>
        </a:ln>
      </xdr:spPr>
      <xdr:txBody>
        <a:bodyPr vertOverflow="clip" wrap="square"/>
        <a:p>
          <a:pPr algn="ctr">
            <a:defRPr/>
          </a:pPr>
          <a:r>
            <a:rPr lang="en-US" cap="none" sz="1200" b="0" i="0" u="none" baseline="0">
              <a:solidFill>
                <a:srgbClr val="FFFFFF"/>
              </a:solidFill>
            </a:rPr>
            <a:t>All Substances</a:t>
          </a:r>
        </a:p>
      </xdr:txBody>
    </xdr:sp>
    <xdr:clientData/>
  </xdr:twoCellAnchor>
  <xdr:twoCellAnchor>
    <xdr:from>
      <xdr:col>1</xdr:col>
      <xdr:colOff>19050</xdr:colOff>
      <xdr:row>4</xdr:row>
      <xdr:rowOff>66675</xdr:rowOff>
    </xdr:from>
    <xdr:to>
      <xdr:col>1</xdr:col>
      <xdr:colOff>1038225</xdr:colOff>
      <xdr:row>4</xdr:row>
      <xdr:rowOff>390525</xdr:rowOff>
    </xdr:to>
    <xdr:sp>
      <xdr:nvSpPr>
        <xdr:cNvPr id="7" name="TextBox 57">
          <a:hlinkClick r:id="rId3"/>
        </xdr:cNvPr>
        <xdr:cNvSpPr txBox="1">
          <a:spLocks noChangeArrowheads="1"/>
        </xdr:cNvSpPr>
      </xdr:nvSpPr>
      <xdr:spPr>
        <a:xfrm>
          <a:off x="457200" y="1533525"/>
          <a:ext cx="1009650" cy="323850"/>
        </a:xfrm>
        <a:prstGeom prst="rect">
          <a:avLst/>
        </a:prstGeom>
        <a:noFill/>
        <a:ln w="9525" cmpd="sng">
          <a:noFill/>
        </a:ln>
      </xdr:spPr>
      <xdr:txBody>
        <a:bodyPr vertOverflow="clip" wrap="square"/>
        <a:p>
          <a:pPr algn="ctr">
            <a:defRPr/>
          </a:pPr>
          <a:r>
            <a:rPr lang="en-US" cap="none" sz="1100" b="1" i="0" u="none" baseline="0">
              <a:solidFill>
                <a:srgbClr val="000000"/>
              </a:solidFill>
            </a:rPr>
            <a:t>Input-Output</a:t>
          </a:r>
        </a:p>
      </xdr:txBody>
    </xdr:sp>
    <xdr:clientData/>
  </xdr:twoCellAnchor>
  <xdr:twoCellAnchor>
    <xdr:from>
      <xdr:col>1</xdr:col>
      <xdr:colOff>19050</xdr:colOff>
      <xdr:row>3</xdr:row>
      <xdr:rowOff>38100</xdr:rowOff>
    </xdr:from>
    <xdr:to>
      <xdr:col>1</xdr:col>
      <xdr:colOff>1038225</xdr:colOff>
      <xdr:row>3</xdr:row>
      <xdr:rowOff>295275</xdr:rowOff>
    </xdr:to>
    <xdr:sp>
      <xdr:nvSpPr>
        <xdr:cNvPr id="8" name="TextBox 58">
          <a:hlinkClick r:id="rId4"/>
        </xdr:cNvPr>
        <xdr:cNvSpPr txBox="1">
          <a:spLocks noChangeArrowheads="1"/>
        </xdr:cNvSpPr>
      </xdr:nvSpPr>
      <xdr:spPr>
        <a:xfrm>
          <a:off x="457200" y="1047750"/>
          <a:ext cx="1019175" cy="257175"/>
        </a:xfrm>
        <a:prstGeom prst="rect">
          <a:avLst/>
        </a:prstGeom>
        <a:noFill/>
        <a:ln w="9525" cmpd="sng">
          <a:noFill/>
        </a:ln>
      </xdr:spPr>
      <xdr:txBody>
        <a:bodyPr vertOverflow="clip" wrap="square"/>
        <a:p>
          <a:pPr algn="ctr">
            <a:defRPr/>
          </a:pPr>
          <a:r>
            <a:rPr lang="en-US" cap="none" sz="1100" b="1" i="0" u="none" baseline="0">
              <a:solidFill>
                <a:srgbClr val="000000"/>
              </a:solidFill>
            </a:rPr>
            <a:t>Instructions</a:t>
          </a:r>
        </a:p>
      </xdr:txBody>
    </xdr:sp>
    <xdr:clientData/>
  </xdr:twoCellAnchor>
  <xdr:twoCellAnchor>
    <xdr:from>
      <xdr:col>1</xdr:col>
      <xdr:colOff>28575</xdr:colOff>
      <xdr:row>11</xdr:row>
      <xdr:rowOff>28575</xdr:rowOff>
    </xdr:from>
    <xdr:to>
      <xdr:col>1</xdr:col>
      <xdr:colOff>990600</xdr:colOff>
      <xdr:row>12</xdr:row>
      <xdr:rowOff>123825</xdr:rowOff>
    </xdr:to>
    <xdr:sp>
      <xdr:nvSpPr>
        <xdr:cNvPr id="9" name="Rounded Rectangle 20"/>
        <xdr:cNvSpPr>
          <a:spLocks/>
        </xdr:cNvSpPr>
      </xdr:nvSpPr>
      <xdr:spPr>
        <a:xfrm>
          <a:off x="466725" y="3228975"/>
          <a:ext cx="962025" cy="266700"/>
        </a:xfrm>
        <a:prstGeom prst="roundRect">
          <a:avLst/>
        </a:prstGeom>
        <a:solidFill>
          <a:srgbClr val="17375E"/>
        </a:solidFill>
        <a:ln w="25400" cmpd="sng">
          <a:solidFill>
            <a:srgbClr val="254061"/>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409575</xdr:colOff>
      <xdr:row>11</xdr:row>
      <xdr:rowOff>19050</xdr:rowOff>
    </xdr:from>
    <xdr:to>
      <xdr:col>1</xdr:col>
      <xdr:colOff>1076325</xdr:colOff>
      <xdr:row>12</xdr:row>
      <xdr:rowOff>104775</xdr:rowOff>
    </xdr:to>
    <xdr:sp>
      <xdr:nvSpPr>
        <xdr:cNvPr id="10" name="TextBox 60">
          <a:hlinkClick r:id="rId5"/>
        </xdr:cNvPr>
        <xdr:cNvSpPr txBox="1">
          <a:spLocks noChangeArrowheads="1"/>
        </xdr:cNvSpPr>
      </xdr:nvSpPr>
      <xdr:spPr>
        <a:xfrm>
          <a:off x="409575" y="3219450"/>
          <a:ext cx="1104900" cy="257175"/>
        </a:xfrm>
        <a:prstGeom prst="rect">
          <a:avLst/>
        </a:prstGeom>
        <a:noFill/>
        <a:ln w="9525" cmpd="sng">
          <a:noFill/>
        </a:ln>
      </xdr:spPr>
      <xdr:txBody>
        <a:bodyPr vertOverflow="clip" wrap="square"/>
        <a:p>
          <a:pPr algn="ctr">
            <a:defRPr/>
          </a:pPr>
          <a:r>
            <a:rPr lang="en-US" cap="none" sz="1200" b="0" i="0" u="none" baseline="0">
              <a:solidFill>
                <a:srgbClr val="FFFFFF"/>
              </a:solidFill>
            </a:rPr>
            <a:t>References</a:t>
          </a:r>
        </a:p>
      </xdr:txBody>
    </xdr:sp>
    <xdr:clientData/>
  </xdr:twoCellAnchor>
  <xdr:twoCellAnchor editAs="oneCell">
    <xdr:from>
      <xdr:col>2</xdr:col>
      <xdr:colOff>0</xdr:colOff>
      <xdr:row>84</xdr:row>
      <xdr:rowOff>0</xdr:rowOff>
    </xdr:from>
    <xdr:to>
      <xdr:col>3</xdr:col>
      <xdr:colOff>0</xdr:colOff>
      <xdr:row>87</xdr:row>
      <xdr:rowOff>66675</xdr:rowOff>
    </xdr:to>
    <xdr:pic>
      <xdr:nvPicPr>
        <xdr:cNvPr id="11" name="Picture 11" descr="Toronto647.wmf"/>
        <xdr:cNvPicPr preferRelativeResize="1">
          <a:picLocks noChangeAspect="1"/>
        </xdr:cNvPicPr>
      </xdr:nvPicPr>
      <xdr:blipFill>
        <a:blip r:embed="rId6"/>
        <a:stretch>
          <a:fillRect/>
        </a:stretch>
      </xdr:blipFill>
      <xdr:spPr>
        <a:xfrm>
          <a:off x="1533525" y="15125700"/>
          <a:ext cx="1781175" cy="552450"/>
        </a:xfrm>
        <a:prstGeom prst="rect">
          <a:avLst/>
        </a:prstGeom>
        <a:noFill/>
        <a:ln w="9525" cmpd="sng">
          <a:noFill/>
        </a:ln>
      </xdr:spPr>
    </xdr:pic>
    <xdr:clientData/>
  </xdr:twoCellAnchor>
  <xdr:twoCellAnchor editAs="oneCell">
    <xdr:from>
      <xdr:col>9</xdr:col>
      <xdr:colOff>752475</xdr:colOff>
      <xdr:row>84</xdr:row>
      <xdr:rowOff>123825</xdr:rowOff>
    </xdr:from>
    <xdr:to>
      <xdr:col>11</xdr:col>
      <xdr:colOff>619125</xdr:colOff>
      <xdr:row>87</xdr:row>
      <xdr:rowOff>142875</xdr:rowOff>
    </xdr:to>
    <xdr:pic>
      <xdr:nvPicPr>
        <xdr:cNvPr id="12" name="Picture 13" descr="livegreen_B.wmf"/>
        <xdr:cNvPicPr preferRelativeResize="1">
          <a:picLocks noChangeAspect="1"/>
        </xdr:cNvPicPr>
      </xdr:nvPicPr>
      <xdr:blipFill>
        <a:blip r:embed="rId7"/>
        <a:stretch>
          <a:fillRect/>
        </a:stretch>
      </xdr:blipFill>
      <xdr:spPr>
        <a:xfrm>
          <a:off x="7886700" y="15249525"/>
          <a:ext cx="1762125" cy="504825"/>
        </a:xfrm>
        <a:prstGeom prst="rect">
          <a:avLst/>
        </a:prstGeom>
        <a:noFill/>
        <a:ln w="9525" cmpd="sng">
          <a:noFill/>
        </a:ln>
      </xdr:spPr>
    </xdr:pic>
    <xdr:clientData/>
  </xdr:twoCellAnchor>
  <xdr:twoCellAnchor editAs="oneCell">
    <xdr:from>
      <xdr:col>2</xdr:col>
      <xdr:colOff>0</xdr:colOff>
      <xdr:row>0</xdr:row>
      <xdr:rowOff>0</xdr:rowOff>
    </xdr:from>
    <xdr:to>
      <xdr:col>3</xdr:col>
      <xdr:colOff>723900</xdr:colOff>
      <xdr:row>0</xdr:row>
      <xdr:rowOff>561975</xdr:rowOff>
    </xdr:to>
    <xdr:pic>
      <xdr:nvPicPr>
        <xdr:cNvPr id="13" name="Picture 14" descr="ChemTRAC final logo.wmf"/>
        <xdr:cNvPicPr preferRelativeResize="1">
          <a:picLocks noChangeAspect="1"/>
        </xdr:cNvPicPr>
      </xdr:nvPicPr>
      <xdr:blipFill>
        <a:blip r:embed="rId8"/>
        <a:stretch>
          <a:fillRect/>
        </a:stretch>
      </xdr:blipFill>
      <xdr:spPr>
        <a:xfrm>
          <a:off x="1533525" y="0"/>
          <a:ext cx="2505075" cy="561975"/>
        </a:xfrm>
        <a:prstGeom prst="rect">
          <a:avLst/>
        </a:prstGeom>
        <a:noFill/>
        <a:ln w="9525" cmpd="sng">
          <a:noFill/>
        </a:ln>
      </xdr:spPr>
    </xdr:pic>
    <xdr:clientData/>
  </xdr:twoCellAnchor>
  <xdr:twoCellAnchor>
    <xdr:from>
      <xdr:col>0</xdr:col>
      <xdr:colOff>0</xdr:colOff>
      <xdr:row>8</xdr:row>
      <xdr:rowOff>19050</xdr:rowOff>
    </xdr:from>
    <xdr:to>
      <xdr:col>1</xdr:col>
      <xdr:colOff>38100</xdr:colOff>
      <xdr:row>10</xdr:row>
      <xdr:rowOff>142875</xdr:rowOff>
    </xdr:to>
    <xdr:grpSp>
      <xdr:nvGrpSpPr>
        <xdr:cNvPr id="14" name="Group 304"/>
        <xdr:cNvGrpSpPr>
          <a:grpSpLocks/>
        </xdr:cNvGrpSpPr>
      </xdr:nvGrpSpPr>
      <xdr:grpSpPr>
        <a:xfrm>
          <a:off x="0" y="2524125"/>
          <a:ext cx="476250" cy="619125"/>
          <a:chOff x="2" y="119"/>
          <a:chExt cx="45" cy="53"/>
        </a:xfrm>
        <a:solidFill>
          <a:srgbClr val="FFFFFF"/>
        </a:solidFill>
      </xdr:grpSpPr>
      <xdr:sp>
        <xdr:nvSpPr>
          <xdr:cNvPr id="15" name="AutoShape 305"/>
          <xdr:cNvSpPr>
            <a:spLocks/>
          </xdr:cNvSpPr>
        </xdr:nvSpPr>
        <xdr:spPr>
          <a:xfrm>
            <a:off x="2" y="119"/>
            <a:ext cx="45" cy="53"/>
          </a:xfrm>
          <a:prstGeom prst="rightArrow">
            <a:avLst>
              <a:gd name="adj1" fmla="val 4347"/>
              <a:gd name="adj2" fmla="val -25472"/>
            </a:avLst>
          </a:prstGeom>
          <a:solidFill>
            <a:srgbClr val="00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6" name="Text Box 306"/>
          <xdr:cNvSpPr txBox="1">
            <a:spLocks noChangeArrowheads="1"/>
          </xdr:cNvSpPr>
        </xdr:nvSpPr>
        <xdr:spPr>
          <a:xfrm>
            <a:off x="5" y="130"/>
            <a:ext cx="41" cy="29"/>
          </a:xfrm>
          <a:prstGeom prst="rect">
            <a:avLst/>
          </a:prstGeom>
          <a:noFill/>
          <a:ln w="9525" cmpd="sng">
            <a:noFill/>
          </a:ln>
        </xdr:spPr>
        <xdr:txBody>
          <a:bodyPr vertOverflow="clip" wrap="square" lIns="27432" tIns="18288" rIns="0" bIns="0" anchor="ctr"/>
          <a:p>
            <a:pPr algn="l">
              <a:defRPr/>
            </a:pPr>
            <a:r>
              <a:rPr lang="en-US" cap="none" sz="700" b="1" i="0" u="none" baseline="0">
                <a:solidFill>
                  <a:srgbClr val="000000"/>
                </a:solidFill>
              </a:rPr>
              <a:t>You are here</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6</xdr:row>
      <xdr:rowOff>114300</xdr:rowOff>
    </xdr:from>
    <xdr:to>
      <xdr:col>1</xdr:col>
      <xdr:colOff>971550</xdr:colOff>
      <xdr:row>8</xdr:row>
      <xdr:rowOff>9525</xdr:rowOff>
    </xdr:to>
    <xdr:sp>
      <xdr:nvSpPr>
        <xdr:cNvPr id="1" name="Rounded Rectangle 18"/>
        <xdr:cNvSpPr>
          <a:spLocks/>
        </xdr:cNvSpPr>
      </xdr:nvSpPr>
      <xdr:spPr>
        <a:xfrm>
          <a:off x="666750" y="2200275"/>
          <a:ext cx="952500" cy="276225"/>
        </a:xfrm>
        <a:prstGeom prst="roundRect">
          <a:avLst/>
        </a:prstGeom>
        <a:solidFill>
          <a:srgbClr val="558ED5"/>
        </a:solidFill>
        <a:ln w="25400" cmpd="sng">
          <a:solidFill>
            <a:srgbClr val="558ED5"/>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4</xdr:row>
      <xdr:rowOff>9525</xdr:rowOff>
    </xdr:from>
    <xdr:to>
      <xdr:col>1</xdr:col>
      <xdr:colOff>1038225</xdr:colOff>
      <xdr:row>5</xdr:row>
      <xdr:rowOff>123825</xdr:rowOff>
    </xdr:to>
    <xdr:sp>
      <xdr:nvSpPr>
        <xdr:cNvPr id="2" name="Rounded Rectangle 17"/>
        <xdr:cNvSpPr>
          <a:spLocks/>
        </xdr:cNvSpPr>
      </xdr:nvSpPr>
      <xdr:spPr>
        <a:xfrm>
          <a:off x="657225" y="1466850"/>
          <a:ext cx="1028700" cy="314325"/>
        </a:xfrm>
        <a:prstGeom prst="roundRect">
          <a:avLst/>
        </a:prstGeom>
        <a:solidFill>
          <a:srgbClr val="00FFFF"/>
        </a:solidFill>
        <a:ln w="25400" cmpd="sng">
          <a:solidFill>
            <a:srgbClr val="00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9</xdr:row>
      <xdr:rowOff>9525</xdr:rowOff>
    </xdr:from>
    <xdr:to>
      <xdr:col>1</xdr:col>
      <xdr:colOff>971550</xdr:colOff>
      <xdr:row>10</xdr:row>
      <xdr:rowOff>85725</xdr:rowOff>
    </xdr:to>
    <xdr:sp>
      <xdr:nvSpPr>
        <xdr:cNvPr id="3" name="Rounded Rectangle 19"/>
        <xdr:cNvSpPr>
          <a:spLocks/>
        </xdr:cNvSpPr>
      </xdr:nvSpPr>
      <xdr:spPr>
        <a:xfrm>
          <a:off x="666750" y="2667000"/>
          <a:ext cx="952500" cy="247650"/>
        </a:xfrm>
        <a:prstGeom prst="roundRect">
          <a:avLst/>
        </a:prstGeom>
        <a:solidFill>
          <a:srgbClr val="376092"/>
        </a:solidFill>
        <a:ln w="25400" cmpd="sng">
          <a:solidFill>
            <a:srgbClr val="376092"/>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3</xdr:row>
      <xdr:rowOff>0</xdr:rowOff>
    </xdr:from>
    <xdr:to>
      <xdr:col>1</xdr:col>
      <xdr:colOff>1038225</xdr:colOff>
      <xdr:row>3</xdr:row>
      <xdr:rowOff>314325</xdr:rowOff>
    </xdr:to>
    <xdr:sp>
      <xdr:nvSpPr>
        <xdr:cNvPr id="4" name="Rounded Rectangle 15"/>
        <xdr:cNvSpPr>
          <a:spLocks/>
        </xdr:cNvSpPr>
      </xdr:nvSpPr>
      <xdr:spPr>
        <a:xfrm>
          <a:off x="657225" y="1000125"/>
          <a:ext cx="1028700" cy="314325"/>
        </a:xfrm>
        <a:prstGeom prst="roundRect">
          <a:avLst/>
        </a:prstGeom>
        <a:solidFill>
          <a:srgbClr val="CCFFCC"/>
        </a:solidFill>
        <a:ln w="25400" cmpd="sng">
          <a:solidFill>
            <a:srgbClr val="CCFFC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390525</xdr:colOff>
      <xdr:row>9</xdr:row>
      <xdr:rowOff>19050</xdr:rowOff>
    </xdr:from>
    <xdr:to>
      <xdr:col>1</xdr:col>
      <xdr:colOff>1057275</xdr:colOff>
      <xdr:row>10</xdr:row>
      <xdr:rowOff>95250</xdr:rowOff>
    </xdr:to>
    <xdr:sp>
      <xdr:nvSpPr>
        <xdr:cNvPr id="5" name="TextBox 43">
          <a:hlinkClick r:id="rId1"/>
        </xdr:cNvPr>
        <xdr:cNvSpPr txBox="1">
          <a:spLocks noChangeArrowheads="1"/>
        </xdr:cNvSpPr>
      </xdr:nvSpPr>
      <xdr:spPr>
        <a:xfrm>
          <a:off x="390525" y="2676525"/>
          <a:ext cx="1314450" cy="247650"/>
        </a:xfrm>
        <a:prstGeom prst="rect">
          <a:avLst/>
        </a:prstGeom>
        <a:noFill/>
        <a:ln w="9525" cmpd="sng">
          <a:noFill/>
        </a:ln>
      </xdr:spPr>
      <xdr:txBody>
        <a:bodyPr vertOverflow="clip" wrap="square"/>
        <a:p>
          <a:pPr algn="ctr">
            <a:defRPr/>
          </a:pPr>
          <a:r>
            <a:rPr lang="en-US" cap="none" sz="1200" b="0" i="0" u="none" baseline="0">
              <a:solidFill>
                <a:srgbClr val="FFFFFF"/>
              </a:solidFill>
            </a:rPr>
            <a:t>Calculations</a:t>
          </a:r>
        </a:p>
      </xdr:txBody>
    </xdr:sp>
    <xdr:clientData/>
  </xdr:twoCellAnchor>
  <xdr:twoCellAnchor>
    <xdr:from>
      <xdr:col>0</xdr:col>
      <xdr:colOff>390525</xdr:colOff>
      <xdr:row>6</xdr:row>
      <xdr:rowOff>142875</xdr:rowOff>
    </xdr:from>
    <xdr:to>
      <xdr:col>1</xdr:col>
      <xdr:colOff>1057275</xdr:colOff>
      <xdr:row>7</xdr:row>
      <xdr:rowOff>180975</xdr:rowOff>
    </xdr:to>
    <xdr:sp>
      <xdr:nvSpPr>
        <xdr:cNvPr id="6" name="TextBox 44">
          <a:hlinkClick r:id="rId2"/>
        </xdr:cNvPr>
        <xdr:cNvSpPr txBox="1">
          <a:spLocks noChangeArrowheads="1"/>
        </xdr:cNvSpPr>
      </xdr:nvSpPr>
      <xdr:spPr>
        <a:xfrm>
          <a:off x="390525" y="2228850"/>
          <a:ext cx="1314450" cy="228600"/>
        </a:xfrm>
        <a:prstGeom prst="rect">
          <a:avLst/>
        </a:prstGeom>
        <a:noFill/>
        <a:ln w="9525" cmpd="sng">
          <a:noFill/>
        </a:ln>
      </xdr:spPr>
      <xdr:txBody>
        <a:bodyPr vertOverflow="clip" wrap="square"/>
        <a:p>
          <a:pPr algn="ctr">
            <a:defRPr/>
          </a:pPr>
          <a:r>
            <a:rPr lang="en-US" cap="none" sz="1200" b="0" i="0" u="none" baseline="0">
              <a:solidFill>
                <a:srgbClr val="FFFFFF"/>
              </a:solidFill>
              <a:latin typeface="Times New Roman"/>
              <a:ea typeface="Times New Roman"/>
              <a:cs typeface="Times New Roman"/>
            </a:rPr>
            <a:t>All</a:t>
          </a:r>
          <a:r>
            <a:rPr lang="en-US" cap="none" sz="1200" b="0" i="0" u="none" baseline="0">
              <a:solidFill>
                <a:srgbClr val="000000"/>
              </a:solidFill>
              <a:latin typeface="Times New Roman"/>
              <a:ea typeface="Times New Roman"/>
              <a:cs typeface="Times New Roman"/>
            </a:rPr>
            <a:t> </a:t>
          </a:r>
          <a:r>
            <a:rPr lang="en-US" cap="none" sz="1200" b="0" i="0" u="none" baseline="0">
              <a:solidFill>
                <a:srgbClr val="FFFFFF"/>
              </a:solidFill>
              <a:latin typeface="Times New Roman"/>
              <a:ea typeface="Times New Roman"/>
              <a:cs typeface="Times New Roman"/>
            </a:rPr>
            <a:t>Substances</a:t>
          </a:r>
        </a:p>
      </xdr:txBody>
    </xdr:sp>
    <xdr:clientData/>
  </xdr:twoCellAnchor>
  <xdr:twoCellAnchor>
    <xdr:from>
      <xdr:col>1</xdr:col>
      <xdr:colOff>19050</xdr:colOff>
      <xdr:row>4</xdr:row>
      <xdr:rowOff>47625</xdr:rowOff>
    </xdr:from>
    <xdr:to>
      <xdr:col>1</xdr:col>
      <xdr:colOff>1038225</xdr:colOff>
      <xdr:row>5</xdr:row>
      <xdr:rowOff>95250</xdr:rowOff>
    </xdr:to>
    <xdr:sp>
      <xdr:nvSpPr>
        <xdr:cNvPr id="7" name="TextBox 45">
          <a:hlinkClick r:id="rId3"/>
        </xdr:cNvPr>
        <xdr:cNvSpPr txBox="1">
          <a:spLocks noChangeArrowheads="1"/>
        </xdr:cNvSpPr>
      </xdr:nvSpPr>
      <xdr:spPr>
        <a:xfrm>
          <a:off x="666750" y="1504950"/>
          <a:ext cx="1019175" cy="247650"/>
        </a:xfrm>
        <a:prstGeom prst="rect">
          <a:avLst/>
        </a:prstGeom>
        <a:noFill/>
        <a:ln w="9525" cmpd="sng">
          <a:noFill/>
        </a:ln>
      </xdr:spPr>
      <xdr:txBody>
        <a:bodyPr vertOverflow="clip" wrap="square"/>
        <a:p>
          <a:pPr algn="ctr">
            <a:defRPr/>
          </a:pPr>
          <a:r>
            <a:rPr lang="en-US" cap="none" sz="1100" b="1" i="0" u="none" baseline="0">
              <a:solidFill>
                <a:srgbClr val="000000"/>
              </a:solidFill>
            </a:rPr>
            <a:t>Input-Output</a:t>
          </a:r>
        </a:p>
      </xdr:txBody>
    </xdr:sp>
    <xdr:clientData/>
  </xdr:twoCellAnchor>
  <xdr:twoCellAnchor>
    <xdr:from>
      <xdr:col>1</xdr:col>
      <xdr:colOff>19050</xdr:colOff>
      <xdr:row>3</xdr:row>
      <xdr:rowOff>28575</xdr:rowOff>
    </xdr:from>
    <xdr:to>
      <xdr:col>1</xdr:col>
      <xdr:colOff>1047750</xdr:colOff>
      <xdr:row>3</xdr:row>
      <xdr:rowOff>285750</xdr:rowOff>
    </xdr:to>
    <xdr:sp>
      <xdr:nvSpPr>
        <xdr:cNvPr id="8" name="TextBox 46">
          <a:hlinkClick r:id="rId4"/>
        </xdr:cNvPr>
        <xdr:cNvSpPr txBox="1">
          <a:spLocks noChangeArrowheads="1"/>
        </xdr:cNvSpPr>
      </xdr:nvSpPr>
      <xdr:spPr>
        <a:xfrm>
          <a:off x="666750" y="1028700"/>
          <a:ext cx="1028700" cy="247650"/>
        </a:xfrm>
        <a:prstGeom prst="rect">
          <a:avLst/>
        </a:prstGeom>
        <a:noFill/>
        <a:ln w="9525" cmpd="sng">
          <a:noFill/>
        </a:ln>
      </xdr:spPr>
      <xdr:txBody>
        <a:bodyPr vertOverflow="clip" wrap="square"/>
        <a:p>
          <a:pPr algn="ctr">
            <a:defRPr/>
          </a:pPr>
          <a:r>
            <a:rPr lang="en-US" cap="none" sz="1100" b="1" i="0" u="none" baseline="0">
              <a:solidFill>
                <a:srgbClr val="000000"/>
              </a:solidFill>
            </a:rPr>
            <a:t>Instructions</a:t>
          </a:r>
        </a:p>
      </xdr:txBody>
    </xdr:sp>
    <xdr:clientData/>
  </xdr:twoCellAnchor>
  <xdr:twoCellAnchor>
    <xdr:from>
      <xdr:col>1</xdr:col>
      <xdr:colOff>19050</xdr:colOff>
      <xdr:row>11</xdr:row>
      <xdr:rowOff>114300</xdr:rowOff>
    </xdr:from>
    <xdr:to>
      <xdr:col>1</xdr:col>
      <xdr:colOff>981075</xdr:colOff>
      <xdr:row>13</xdr:row>
      <xdr:rowOff>0</xdr:rowOff>
    </xdr:to>
    <xdr:sp>
      <xdr:nvSpPr>
        <xdr:cNvPr id="9" name="Rounded Rectangle 20"/>
        <xdr:cNvSpPr>
          <a:spLocks/>
        </xdr:cNvSpPr>
      </xdr:nvSpPr>
      <xdr:spPr>
        <a:xfrm>
          <a:off x="666750" y="3114675"/>
          <a:ext cx="952500" cy="342900"/>
        </a:xfrm>
        <a:prstGeom prst="roundRect">
          <a:avLst/>
        </a:prstGeom>
        <a:solidFill>
          <a:srgbClr val="17375E"/>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400050</xdr:colOff>
      <xdr:row>11</xdr:row>
      <xdr:rowOff>123825</xdr:rowOff>
    </xdr:from>
    <xdr:to>
      <xdr:col>1</xdr:col>
      <xdr:colOff>1057275</xdr:colOff>
      <xdr:row>12</xdr:row>
      <xdr:rowOff>247650</xdr:rowOff>
    </xdr:to>
    <xdr:sp>
      <xdr:nvSpPr>
        <xdr:cNvPr id="10" name="TextBox 48">
          <a:hlinkClick r:id="rId5"/>
        </xdr:cNvPr>
        <xdr:cNvSpPr txBox="1">
          <a:spLocks noChangeArrowheads="1"/>
        </xdr:cNvSpPr>
      </xdr:nvSpPr>
      <xdr:spPr>
        <a:xfrm>
          <a:off x="400050" y="3124200"/>
          <a:ext cx="1304925" cy="285750"/>
        </a:xfrm>
        <a:prstGeom prst="rect">
          <a:avLst/>
        </a:prstGeom>
        <a:noFill/>
        <a:ln w="9525" cmpd="sng">
          <a:noFill/>
        </a:ln>
      </xdr:spPr>
      <xdr:txBody>
        <a:bodyPr vertOverflow="clip" wrap="square"/>
        <a:p>
          <a:pPr algn="ctr">
            <a:defRPr/>
          </a:pPr>
          <a:r>
            <a:rPr lang="en-US" cap="none" sz="1200" b="0" i="0" u="none" baseline="0">
              <a:solidFill>
                <a:srgbClr val="FFFFFF"/>
              </a:solidFill>
            </a:rPr>
            <a:t>References</a:t>
          </a:r>
        </a:p>
      </xdr:txBody>
    </xdr:sp>
    <xdr:clientData/>
  </xdr:twoCellAnchor>
  <xdr:twoCellAnchor editAs="oneCell">
    <xdr:from>
      <xdr:col>2</xdr:col>
      <xdr:colOff>104775</xdr:colOff>
      <xdr:row>19</xdr:row>
      <xdr:rowOff>19050</xdr:rowOff>
    </xdr:from>
    <xdr:to>
      <xdr:col>2</xdr:col>
      <xdr:colOff>1895475</xdr:colOff>
      <xdr:row>22</xdr:row>
      <xdr:rowOff>85725</xdr:rowOff>
    </xdr:to>
    <xdr:pic>
      <xdr:nvPicPr>
        <xdr:cNvPr id="11" name="Picture 11" descr="Toronto647.wmf"/>
        <xdr:cNvPicPr preferRelativeResize="1">
          <a:picLocks noChangeAspect="1"/>
        </xdr:cNvPicPr>
      </xdr:nvPicPr>
      <xdr:blipFill>
        <a:blip r:embed="rId6"/>
        <a:stretch>
          <a:fillRect/>
        </a:stretch>
      </xdr:blipFill>
      <xdr:spPr>
        <a:xfrm>
          <a:off x="1962150" y="5876925"/>
          <a:ext cx="1790700" cy="552450"/>
        </a:xfrm>
        <a:prstGeom prst="rect">
          <a:avLst/>
        </a:prstGeom>
        <a:noFill/>
        <a:ln w="9525" cmpd="sng">
          <a:noFill/>
        </a:ln>
      </xdr:spPr>
    </xdr:pic>
    <xdr:clientData/>
  </xdr:twoCellAnchor>
  <xdr:twoCellAnchor editAs="oneCell">
    <xdr:from>
      <xdr:col>2</xdr:col>
      <xdr:colOff>5086350</xdr:colOff>
      <xdr:row>19</xdr:row>
      <xdr:rowOff>47625</xdr:rowOff>
    </xdr:from>
    <xdr:to>
      <xdr:col>3</xdr:col>
      <xdr:colOff>428625</xdr:colOff>
      <xdr:row>22</xdr:row>
      <xdr:rowOff>66675</xdr:rowOff>
    </xdr:to>
    <xdr:pic>
      <xdr:nvPicPr>
        <xdr:cNvPr id="12" name="Picture 13" descr="livegreen_B.wmf"/>
        <xdr:cNvPicPr preferRelativeResize="1">
          <a:picLocks noChangeAspect="1"/>
        </xdr:cNvPicPr>
      </xdr:nvPicPr>
      <xdr:blipFill>
        <a:blip r:embed="rId7"/>
        <a:stretch>
          <a:fillRect/>
        </a:stretch>
      </xdr:blipFill>
      <xdr:spPr>
        <a:xfrm>
          <a:off x="6943725" y="5905500"/>
          <a:ext cx="1762125" cy="504825"/>
        </a:xfrm>
        <a:prstGeom prst="rect">
          <a:avLst/>
        </a:prstGeom>
        <a:noFill/>
        <a:ln w="9525" cmpd="sng">
          <a:noFill/>
        </a:ln>
      </xdr:spPr>
    </xdr:pic>
    <xdr:clientData/>
  </xdr:twoCellAnchor>
  <xdr:twoCellAnchor editAs="oneCell">
    <xdr:from>
      <xdr:col>2</xdr:col>
      <xdr:colOff>0</xdr:colOff>
      <xdr:row>0</xdr:row>
      <xdr:rowOff>0</xdr:rowOff>
    </xdr:from>
    <xdr:to>
      <xdr:col>2</xdr:col>
      <xdr:colOff>2495550</xdr:colOff>
      <xdr:row>0</xdr:row>
      <xdr:rowOff>561975</xdr:rowOff>
    </xdr:to>
    <xdr:pic>
      <xdr:nvPicPr>
        <xdr:cNvPr id="13" name="Picture 14" descr="ChemTRAC final logo.wmf"/>
        <xdr:cNvPicPr preferRelativeResize="1">
          <a:picLocks noChangeAspect="1"/>
        </xdr:cNvPicPr>
      </xdr:nvPicPr>
      <xdr:blipFill>
        <a:blip r:embed="rId8"/>
        <a:stretch>
          <a:fillRect/>
        </a:stretch>
      </xdr:blipFill>
      <xdr:spPr>
        <a:xfrm>
          <a:off x="1857375" y="0"/>
          <a:ext cx="2495550" cy="561975"/>
        </a:xfrm>
        <a:prstGeom prst="rect">
          <a:avLst/>
        </a:prstGeom>
        <a:noFill/>
        <a:ln w="9525" cmpd="sng">
          <a:noFill/>
        </a:ln>
      </xdr:spPr>
    </xdr:pic>
    <xdr:clientData/>
  </xdr:twoCellAnchor>
  <xdr:twoCellAnchor>
    <xdr:from>
      <xdr:col>0</xdr:col>
      <xdr:colOff>0</xdr:colOff>
      <xdr:row>11</xdr:row>
      <xdr:rowOff>19050</xdr:rowOff>
    </xdr:from>
    <xdr:to>
      <xdr:col>1</xdr:col>
      <xdr:colOff>38100</xdr:colOff>
      <xdr:row>13</xdr:row>
      <xdr:rowOff>28575</xdr:rowOff>
    </xdr:to>
    <xdr:grpSp>
      <xdr:nvGrpSpPr>
        <xdr:cNvPr id="14" name="Group 304"/>
        <xdr:cNvGrpSpPr>
          <a:grpSpLocks/>
        </xdr:cNvGrpSpPr>
      </xdr:nvGrpSpPr>
      <xdr:grpSpPr>
        <a:xfrm>
          <a:off x="0" y="3019425"/>
          <a:ext cx="685800" cy="466725"/>
          <a:chOff x="2" y="119"/>
          <a:chExt cx="45" cy="53"/>
        </a:xfrm>
        <a:solidFill>
          <a:srgbClr val="FFFFFF"/>
        </a:solidFill>
      </xdr:grpSpPr>
      <xdr:sp>
        <xdr:nvSpPr>
          <xdr:cNvPr id="15" name="AutoShape 305"/>
          <xdr:cNvSpPr>
            <a:spLocks/>
          </xdr:cNvSpPr>
        </xdr:nvSpPr>
        <xdr:spPr>
          <a:xfrm>
            <a:off x="2" y="119"/>
            <a:ext cx="45" cy="53"/>
          </a:xfrm>
          <a:prstGeom prst="rightArrow">
            <a:avLst>
              <a:gd name="adj1" fmla="val 4347"/>
              <a:gd name="adj2" fmla="val -25472"/>
            </a:avLst>
          </a:prstGeom>
          <a:solidFill>
            <a:srgbClr val="00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6" name="Text Box 306"/>
          <xdr:cNvSpPr txBox="1">
            <a:spLocks noChangeArrowheads="1"/>
          </xdr:cNvSpPr>
        </xdr:nvSpPr>
        <xdr:spPr>
          <a:xfrm>
            <a:off x="5" y="130"/>
            <a:ext cx="41" cy="29"/>
          </a:xfrm>
          <a:prstGeom prst="rect">
            <a:avLst/>
          </a:prstGeom>
          <a:noFill/>
          <a:ln w="9525" cmpd="sng">
            <a:noFill/>
          </a:ln>
        </xdr:spPr>
        <xdr:txBody>
          <a:bodyPr vertOverflow="clip" wrap="square" lIns="27432" tIns="18288" rIns="0" bIns="0" anchor="ctr"/>
          <a:p>
            <a:pPr algn="l">
              <a:defRPr/>
            </a:pPr>
            <a:r>
              <a:rPr lang="en-US" cap="none" sz="700" b="1" i="0" u="none" baseline="0">
                <a:solidFill>
                  <a:srgbClr val="000000"/>
                </a:solidFill>
              </a:rPr>
              <a:t>You are here</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oronto.ca/chemtrac/"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epa.gov/ttn/chief/ap42/ch01/final/c01s04.pdf" TargetMode="External" /><Relationship Id="rId2" Type="http://schemas.openxmlformats.org/officeDocument/2006/relationships/hyperlink" Target="http://www.toronto.ca/legdocs/municode/1184_423.pdf" TargetMode="External" /><Relationship Id="rId3"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sheetPr>
    <tabColor indexed="42"/>
  </sheetPr>
  <dimension ref="A1:D21"/>
  <sheetViews>
    <sheetView tabSelected="1" zoomScalePageLayoutView="0" workbookViewId="0" topLeftCell="A1">
      <selection activeCell="A1" sqref="A1"/>
    </sheetView>
  </sheetViews>
  <sheetFormatPr defaultColWidth="9.140625" defaultRowHeight="12.75"/>
  <cols>
    <col min="1" max="1" width="11.28125" style="244" customWidth="1"/>
    <col min="2" max="2" width="16.57421875" style="244" customWidth="1"/>
    <col min="3" max="3" width="21.140625" style="244" bestFit="1" customWidth="1"/>
    <col min="4" max="4" width="81.421875" style="244" customWidth="1"/>
    <col min="5" max="16384" width="9.140625" style="244" customWidth="1"/>
  </cols>
  <sheetData>
    <row r="1" spans="3:4" ht="48.75" customHeight="1">
      <c r="C1" s="245"/>
      <c r="D1" s="246"/>
    </row>
    <row r="2" spans="1:4" ht="15.75" thickBot="1">
      <c r="A2" s="247"/>
      <c r="B2" s="247"/>
      <c r="C2" s="281" t="s">
        <v>216</v>
      </c>
      <c r="D2" s="281"/>
    </row>
    <row r="3" spans="1:4" ht="18" thickBot="1">
      <c r="A3" s="247"/>
      <c r="B3" s="247"/>
      <c r="C3" s="282" t="s">
        <v>217</v>
      </c>
      <c r="D3" s="282"/>
    </row>
    <row r="4" spans="3:4" ht="14.25" customHeight="1">
      <c r="C4" s="248" t="s">
        <v>210</v>
      </c>
      <c r="D4" s="249"/>
    </row>
    <row r="5" spans="3:4" ht="6" customHeight="1" thickBot="1">
      <c r="C5" s="246"/>
      <c r="D5" s="246"/>
    </row>
    <row r="6" spans="1:4" s="250" customFormat="1" ht="47.25" customHeight="1" thickBot="1">
      <c r="A6" s="244"/>
      <c r="B6" s="244"/>
      <c r="C6" s="283" t="s">
        <v>213</v>
      </c>
      <c r="D6" s="284"/>
    </row>
    <row r="7" spans="1:4" s="250" customFormat="1" ht="16.5" thickBot="1">
      <c r="A7" s="244"/>
      <c r="B7" s="244"/>
      <c r="C7" s="251"/>
      <c r="D7" s="251"/>
    </row>
    <row r="8" spans="1:4" s="246" customFormat="1" ht="31.5">
      <c r="A8" s="244"/>
      <c r="B8" s="244"/>
      <c r="C8" s="285" t="s">
        <v>150</v>
      </c>
      <c r="D8" s="252" t="s">
        <v>199</v>
      </c>
    </row>
    <row r="9" spans="1:4" s="246" customFormat="1" ht="15">
      <c r="A9" s="244"/>
      <c r="B9" s="244"/>
      <c r="C9" s="286"/>
      <c r="D9" s="254" t="s">
        <v>200</v>
      </c>
    </row>
    <row r="10" spans="1:4" s="246" customFormat="1" ht="16.5" thickBot="1">
      <c r="A10" s="244"/>
      <c r="B10" s="244"/>
      <c r="C10" s="253"/>
      <c r="D10" s="255" t="s">
        <v>201</v>
      </c>
    </row>
    <row r="11" spans="3:4" ht="15.75" customHeight="1">
      <c r="C11" s="285" t="s">
        <v>215</v>
      </c>
      <c r="D11" s="256" t="s">
        <v>202</v>
      </c>
    </row>
    <row r="12" spans="3:4" ht="15.75">
      <c r="C12" s="286"/>
      <c r="D12" s="257" t="s">
        <v>203</v>
      </c>
    </row>
    <row r="13" spans="3:4" ht="15.75">
      <c r="C13" s="258"/>
      <c r="D13" s="259" t="s">
        <v>121</v>
      </c>
    </row>
    <row r="14" spans="3:4" ht="32.25" thickBot="1">
      <c r="C14" s="253"/>
      <c r="D14" s="260" t="s">
        <v>204</v>
      </c>
    </row>
    <row r="15" spans="3:4" ht="33" customHeight="1" thickBot="1">
      <c r="C15" s="261" t="s">
        <v>151</v>
      </c>
      <c r="D15" s="262" t="s">
        <v>205</v>
      </c>
    </row>
    <row r="16" spans="3:4" ht="63" customHeight="1" thickBot="1">
      <c r="C16" s="263" t="s">
        <v>152</v>
      </c>
      <c r="D16" s="264" t="s">
        <v>206</v>
      </c>
    </row>
    <row r="17" spans="3:4" ht="48" customHeight="1" thickBot="1">
      <c r="C17" s="265" t="s">
        <v>171</v>
      </c>
      <c r="D17" s="266" t="s">
        <v>198</v>
      </c>
    </row>
    <row r="18" spans="3:4" ht="30.75">
      <c r="C18" s="267" t="s">
        <v>153</v>
      </c>
      <c r="D18" s="268" t="s">
        <v>207</v>
      </c>
    </row>
    <row r="19" spans="3:4" ht="15">
      <c r="C19" s="269"/>
      <c r="D19" s="270" t="s">
        <v>208</v>
      </c>
    </row>
    <row r="20" spans="3:4" ht="15">
      <c r="C20" s="269"/>
      <c r="D20" s="271" t="s">
        <v>154</v>
      </c>
    </row>
    <row r="21" spans="3:4" ht="16.5" thickBot="1">
      <c r="C21" s="272"/>
      <c r="D21" s="273" t="s">
        <v>209</v>
      </c>
    </row>
    <row r="24" ht="12.75"/>
    <row r="25" ht="12.75"/>
  </sheetData>
  <sheetProtection sheet="1" objects="1" scenarios="1"/>
  <mergeCells count="5">
    <mergeCell ref="C2:D2"/>
    <mergeCell ref="C3:D3"/>
    <mergeCell ref="C6:D6"/>
    <mergeCell ref="C8:C9"/>
    <mergeCell ref="C11:C12"/>
  </mergeCells>
  <hyperlinks>
    <hyperlink ref="D16" r:id="rId1" display="If your facility has other activities or sources that use or release reportable chemicals, then you need to calculate the amounts of chemicals for these activities as well. Please go to  the ChemTRAC website for other calculators and more information."/>
  </hyperlinks>
  <printOptions/>
  <pageMargins left="0.7" right="0.7" top="0.75" bottom="0.75" header="0.3" footer="0.3"/>
  <pageSetup horizontalDpi="600" verticalDpi="600" orientation="portrait" r:id="rId3"/>
  <drawing r:id="rId2"/>
</worksheet>
</file>

<file path=xl/worksheets/sheet2.xml><?xml version="1.0" encoding="utf-8"?>
<worksheet xmlns="http://schemas.openxmlformats.org/spreadsheetml/2006/main" xmlns:r="http://schemas.openxmlformats.org/officeDocument/2006/relationships">
  <sheetPr>
    <tabColor theme="3" tint="0.5999900102615356"/>
  </sheetPr>
  <dimension ref="A1:AB39"/>
  <sheetViews>
    <sheetView showGridLines="0" zoomScalePageLayoutView="0" workbookViewId="0" topLeftCell="A1">
      <selection activeCell="A1" sqref="A1"/>
    </sheetView>
  </sheetViews>
  <sheetFormatPr defaultColWidth="9.140625" defaultRowHeight="12.75"/>
  <cols>
    <col min="1" max="1" width="9.28125" style="152" customWidth="1"/>
    <col min="2" max="2" width="18.140625" style="2" customWidth="1"/>
    <col min="3" max="3" width="4.28125" style="2" customWidth="1"/>
    <col min="4" max="4" width="42.8515625" style="2" customWidth="1"/>
    <col min="5" max="6" width="14.7109375" style="2" customWidth="1"/>
    <col min="7" max="7" width="12.28125" style="2" customWidth="1"/>
    <col min="8" max="8" width="10.7109375" style="2" customWidth="1"/>
    <col min="9" max="9" width="3.7109375" style="2" customWidth="1"/>
    <col min="10" max="16384" width="9.140625" style="2" customWidth="1"/>
  </cols>
  <sheetData>
    <row r="1" spans="1:7" s="105" customFormat="1" ht="47.25" customHeight="1">
      <c r="A1" s="149"/>
      <c r="C1" s="103"/>
      <c r="D1" s="81"/>
      <c r="E1" s="104"/>
      <c r="F1" s="81"/>
      <c r="G1" s="81"/>
    </row>
    <row r="2" spans="1:7" s="105" customFormat="1" ht="24.75" customHeight="1">
      <c r="A2" s="149"/>
      <c r="C2" s="287" t="s">
        <v>214</v>
      </c>
      <c r="D2" s="287"/>
      <c r="E2" s="104"/>
      <c r="F2" s="81"/>
      <c r="G2" s="81"/>
    </row>
    <row r="3" spans="1:7" s="105" customFormat="1" ht="16.5" customHeight="1" thickBot="1">
      <c r="A3" s="149"/>
      <c r="C3" s="274" t="str">
        <f>Instructions!C4</f>
        <v>Version 3.3, Last Updated: Mar, 2014  SI,ZI</v>
      </c>
      <c r="D3" s="81"/>
      <c r="E3" s="104"/>
      <c r="F3" s="81"/>
      <c r="G3" s="81"/>
    </row>
    <row r="4" spans="1:28" s="124" customFormat="1" ht="33" customHeight="1">
      <c r="A4" s="151"/>
      <c r="C4" s="298" t="s">
        <v>187</v>
      </c>
      <c r="D4" s="299"/>
      <c r="E4" s="299"/>
      <c r="F4" s="299"/>
      <c r="G4" s="300"/>
      <c r="H4" s="2"/>
      <c r="I4" s="2"/>
      <c r="J4" s="2"/>
      <c r="K4" s="2"/>
      <c r="L4" s="2"/>
      <c r="M4" s="2"/>
      <c r="N4" s="2"/>
      <c r="O4" s="2"/>
      <c r="P4" s="2"/>
      <c r="Q4" s="2"/>
      <c r="R4" s="2"/>
      <c r="S4" s="2"/>
      <c r="T4" s="2"/>
      <c r="U4" s="2"/>
      <c r="V4" s="2"/>
      <c r="W4" s="2"/>
      <c r="X4" s="2"/>
      <c r="Y4" s="2"/>
      <c r="Z4" s="2"/>
      <c r="AA4" s="2"/>
      <c r="AB4" s="2"/>
    </row>
    <row r="5" spans="1:28" s="124" customFormat="1" ht="30.75" customHeight="1">
      <c r="A5" s="151"/>
      <c r="C5" s="301" t="s">
        <v>193</v>
      </c>
      <c r="D5" s="302"/>
      <c r="E5" s="302"/>
      <c r="F5" s="302"/>
      <c r="G5" s="303"/>
      <c r="H5" s="2"/>
      <c r="I5" s="2"/>
      <c r="J5" s="2"/>
      <c r="K5" s="2"/>
      <c r="L5" s="2"/>
      <c r="M5" s="2"/>
      <c r="N5" s="2"/>
      <c r="O5" s="2"/>
      <c r="P5" s="2"/>
      <c r="Q5" s="2"/>
      <c r="R5" s="2"/>
      <c r="S5" s="2"/>
      <c r="T5" s="2"/>
      <c r="U5" s="2"/>
      <c r="V5" s="2"/>
      <c r="W5" s="2"/>
      <c r="X5" s="2"/>
      <c r="Y5" s="2"/>
      <c r="Z5" s="2"/>
      <c r="AA5" s="2"/>
      <c r="AB5" s="2"/>
    </row>
    <row r="6" spans="1:28" s="124" customFormat="1" ht="32.25" customHeight="1">
      <c r="A6" s="151"/>
      <c r="C6" s="301" t="s">
        <v>194</v>
      </c>
      <c r="D6" s="302"/>
      <c r="E6" s="302"/>
      <c r="F6" s="302"/>
      <c r="G6" s="303"/>
      <c r="H6" s="2"/>
      <c r="I6" s="2"/>
      <c r="J6" s="2"/>
      <c r="K6" s="2"/>
      <c r="L6" s="2"/>
      <c r="M6" s="2"/>
      <c r="N6" s="2"/>
      <c r="O6" s="2"/>
      <c r="P6" s="2"/>
      <c r="Q6" s="2"/>
      <c r="R6" s="2"/>
      <c r="S6" s="2"/>
      <c r="T6" s="2"/>
      <c r="U6" s="2"/>
      <c r="V6" s="2"/>
      <c r="W6" s="2"/>
      <c r="X6" s="2"/>
      <c r="Y6" s="2"/>
      <c r="Z6" s="2"/>
      <c r="AA6" s="2"/>
      <c r="AB6" s="2"/>
    </row>
    <row r="7" spans="1:25" s="124" customFormat="1" ht="15.75" customHeight="1" thickBot="1">
      <c r="A7" s="151"/>
      <c r="C7" s="190" t="s">
        <v>195</v>
      </c>
      <c r="D7" s="191"/>
      <c r="E7" s="192"/>
      <c r="F7" s="192"/>
      <c r="G7" s="193"/>
      <c r="H7" s="189"/>
      <c r="I7" s="2"/>
      <c r="J7" s="2"/>
      <c r="K7" s="2"/>
      <c r="L7" s="2"/>
      <c r="M7" s="2"/>
      <c r="N7" s="2"/>
      <c r="O7" s="2"/>
      <c r="P7" s="2"/>
      <c r="Q7" s="2"/>
      <c r="R7" s="2"/>
      <c r="S7" s="2"/>
      <c r="T7" s="2"/>
      <c r="U7" s="2"/>
      <c r="V7" s="2"/>
      <c r="W7" s="2"/>
      <c r="X7" s="2"/>
      <c r="Y7" s="2"/>
    </row>
    <row r="8" spans="3:4" ht="15.75" thickBot="1">
      <c r="C8" s="150" t="s">
        <v>140</v>
      </c>
      <c r="D8" s="123"/>
    </row>
    <row r="9" spans="3:7" ht="19.5" customHeight="1" thickBot="1">
      <c r="C9" s="5"/>
      <c r="D9" s="111"/>
      <c r="E9" s="6"/>
      <c r="F9" s="6"/>
      <c r="G9" s="7"/>
    </row>
    <row r="10" spans="3:7" ht="19.5" customHeight="1">
      <c r="C10" s="8"/>
      <c r="D10" s="229" t="s">
        <v>112</v>
      </c>
      <c r="E10" s="13"/>
      <c r="F10" s="14"/>
      <c r="G10" s="9"/>
    </row>
    <row r="11" spans="3:7" ht="20.25" customHeight="1">
      <c r="C11" s="8"/>
      <c r="D11" s="15"/>
      <c r="E11" s="16"/>
      <c r="F11" s="17"/>
      <c r="G11" s="9"/>
    </row>
    <row r="12" spans="3:7" ht="19.5" customHeight="1">
      <c r="C12" s="8"/>
      <c r="D12" s="292" t="s">
        <v>162</v>
      </c>
      <c r="E12" s="293"/>
      <c r="F12" s="294"/>
      <c r="G12" s="9"/>
    </row>
    <row r="13" spans="3:7" ht="19.5" customHeight="1">
      <c r="C13" s="8"/>
      <c r="D13" s="157" t="s">
        <v>163</v>
      </c>
      <c r="E13" s="158"/>
      <c r="F13" s="159"/>
      <c r="G13" s="9"/>
    </row>
    <row r="14" spans="3:7" ht="19.5" customHeight="1">
      <c r="C14" s="8"/>
      <c r="D14" s="19" t="s">
        <v>120</v>
      </c>
      <c r="E14" s="228"/>
      <c r="F14" s="22"/>
      <c r="G14" s="9"/>
    </row>
    <row r="15" spans="3:7" ht="19.5" customHeight="1">
      <c r="C15" s="8"/>
      <c r="D15" s="295" t="s">
        <v>121</v>
      </c>
      <c r="E15" s="296"/>
      <c r="F15" s="297"/>
      <c r="G15" s="9"/>
    </row>
    <row r="16" spans="3:7" ht="19.5" customHeight="1">
      <c r="C16" s="8"/>
      <c r="D16" s="162" t="s">
        <v>164</v>
      </c>
      <c r="E16" s="160"/>
      <c r="F16" s="161"/>
      <c r="G16" s="9"/>
    </row>
    <row r="17" spans="3:7" ht="19.5" customHeight="1">
      <c r="C17" s="8"/>
      <c r="D17" s="23" t="s">
        <v>122</v>
      </c>
      <c r="E17" s="228"/>
      <c r="F17" s="24"/>
      <c r="G17" s="9"/>
    </row>
    <row r="18" spans="3:7" ht="19.5" customHeight="1">
      <c r="C18" s="8"/>
      <c r="D18" s="19" t="s">
        <v>123</v>
      </c>
      <c r="E18" s="227">
        <v>0</v>
      </c>
      <c r="F18" s="18" t="s">
        <v>124</v>
      </c>
      <c r="G18" s="9"/>
    </row>
    <row r="19" spans="3:7" ht="19.5" customHeight="1">
      <c r="C19" s="8"/>
      <c r="D19" s="15"/>
      <c r="E19" s="227">
        <v>0</v>
      </c>
      <c r="F19" s="18" t="s">
        <v>125</v>
      </c>
      <c r="G19" s="9"/>
    </row>
    <row r="20" spans="3:7" ht="15.75" thickBot="1">
      <c r="C20" s="8"/>
      <c r="D20" s="20"/>
      <c r="E20" s="227">
        <v>0</v>
      </c>
      <c r="F20" s="21" t="s">
        <v>126</v>
      </c>
      <c r="G20" s="9"/>
    </row>
    <row r="21" spans="3:7" ht="15.75" thickBot="1">
      <c r="C21" s="10"/>
      <c r="D21" s="11"/>
      <c r="E21" s="11"/>
      <c r="F21" s="11"/>
      <c r="G21" s="12"/>
    </row>
    <row r="22" ht="15.75" thickBot="1"/>
    <row r="23" spans="3:9" ht="15.75" thickBot="1">
      <c r="C23" s="88"/>
      <c r="D23" s="4" t="s">
        <v>168</v>
      </c>
      <c r="E23" s="4"/>
      <c r="F23" s="4"/>
      <c r="G23" s="89"/>
      <c r="H23" s="89"/>
      <c r="I23" s="90"/>
    </row>
    <row r="24" spans="3:9" ht="18" thickBot="1">
      <c r="C24" s="91"/>
      <c r="D24" s="290" t="s">
        <v>167</v>
      </c>
      <c r="E24" s="288" t="s">
        <v>184</v>
      </c>
      <c r="F24" s="288"/>
      <c r="G24" s="288"/>
      <c r="H24" s="289"/>
      <c r="I24" s="92"/>
    </row>
    <row r="25" spans="3:9" ht="31.5" thickBot="1">
      <c r="C25" s="91"/>
      <c r="D25" s="291"/>
      <c r="E25" s="175" t="s">
        <v>174</v>
      </c>
      <c r="F25" s="176" t="s">
        <v>172</v>
      </c>
      <c r="G25" s="177" t="s">
        <v>173</v>
      </c>
      <c r="H25" s="171" t="s">
        <v>175</v>
      </c>
      <c r="I25" s="92"/>
    </row>
    <row r="26" spans="3:9" ht="15">
      <c r="C26" s="91"/>
      <c r="D26" s="178" t="s">
        <v>31</v>
      </c>
      <c r="E26" s="230">
        <f>H26</f>
        <v>0</v>
      </c>
      <c r="F26" s="231">
        <v>0</v>
      </c>
      <c r="G26" s="231">
        <v>0</v>
      </c>
      <c r="H26" s="232">
        <f>'All Substances'!H8</f>
        <v>0</v>
      </c>
      <c r="I26" s="92"/>
    </row>
    <row r="27" spans="3:9" ht="15">
      <c r="C27" s="91"/>
      <c r="D27" s="179" t="s">
        <v>176</v>
      </c>
      <c r="E27" s="233">
        <f aca="true" t="shared" si="0" ref="E27:E37">H27</f>
        <v>0</v>
      </c>
      <c r="F27" s="234">
        <v>0</v>
      </c>
      <c r="G27" s="234">
        <v>0</v>
      </c>
      <c r="H27" s="235">
        <f>'All Substances'!H9</f>
        <v>0</v>
      </c>
      <c r="I27" s="92"/>
    </row>
    <row r="28" spans="3:9" ht="15">
      <c r="C28" s="91"/>
      <c r="D28" s="179" t="s">
        <v>177</v>
      </c>
      <c r="E28" s="233">
        <f t="shared" si="0"/>
        <v>0</v>
      </c>
      <c r="F28" s="234">
        <v>0</v>
      </c>
      <c r="G28" s="234">
        <v>0</v>
      </c>
      <c r="H28" s="235">
        <f>'All Substances'!H10</f>
        <v>0</v>
      </c>
      <c r="I28" s="92"/>
    </row>
    <row r="29" spans="3:9" ht="15">
      <c r="C29" s="91"/>
      <c r="D29" s="179" t="s">
        <v>52</v>
      </c>
      <c r="E29" s="233">
        <f t="shared" si="0"/>
        <v>0</v>
      </c>
      <c r="F29" s="234">
        <v>0</v>
      </c>
      <c r="G29" s="234">
        <v>0</v>
      </c>
      <c r="H29" s="235">
        <f>'All Substances'!H11</f>
        <v>0</v>
      </c>
      <c r="I29" s="92"/>
    </row>
    <row r="30" spans="3:9" ht="15">
      <c r="C30" s="91"/>
      <c r="D30" s="179" t="s">
        <v>178</v>
      </c>
      <c r="E30" s="233">
        <f t="shared" si="0"/>
        <v>0</v>
      </c>
      <c r="F30" s="234">
        <v>0</v>
      </c>
      <c r="G30" s="234">
        <v>0</v>
      </c>
      <c r="H30" s="235">
        <f>'All Substances'!H12</f>
        <v>0</v>
      </c>
      <c r="I30" s="92"/>
    </row>
    <row r="31" spans="3:9" ht="15">
      <c r="C31" s="91"/>
      <c r="D31" s="179" t="s">
        <v>179</v>
      </c>
      <c r="E31" s="233">
        <f t="shared" si="0"/>
        <v>0</v>
      </c>
      <c r="F31" s="234">
        <v>0</v>
      </c>
      <c r="G31" s="234">
        <v>0</v>
      </c>
      <c r="H31" s="235">
        <f>'All Substances'!H13</f>
        <v>0</v>
      </c>
      <c r="I31" s="92"/>
    </row>
    <row r="32" spans="3:9" ht="15">
      <c r="C32" s="91"/>
      <c r="D32" s="179" t="s">
        <v>180</v>
      </c>
      <c r="E32" s="233">
        <f t="shared" si="0"/>
        <v>0</v>
      </c>
      <c r="F32" s="234">
        <v>0</v>
      </c>
      <c r="G32" s="234">
        <v>0</v>
      </c>
      <c r="H32" s="235">
        <f>'All Substances'!H14</f>
        <v>0</v>
      </c>
      <c r="I32" s="92"/>
    </row>
    <row r="33" spans="3:9" ht="15">
      <c r="C33" s="91"/>
      <c r="D33" s="179" t="s">
        <v>181</v>
      </c>
      <c r="E33" s="233">
        <f t="shared" si="0"/>
        <v>0</v>
      </c>
      <c r="F33" s="234">
        <v>0</v>
      </c>
      <c r="G33" s="234">
        <v>0</v>
      </c>
      <c r="H33" s="235">
        <f>'All Substances'!H15</f>
        <v>0</v>
      </c>
      <c r="I33" s="92"/>
    </row>
    <row r="34" spans="3:9" ht="15">
      <c r="C34" s="91"/>
      <c r="D34" s="180" t="s">
        <v>182</v>
      </c>
      <c r="E34" s="233">
        <f t="shared" si="0"/>
        <v>0</v>
      </c>
      <c r="F34" s="234">
        <v>0</v>
      </c>
      <c r="G34" s="234">
        <v>0</v>
      </c>
      <c r="H34" s="235">
        <f>'All Substances'!H16</f>
        <v>0</v>
      </c>
      <c r="I34" s="92"/>
    </row>
    <row r="35" spans="3:9" ht="15">
      <c r="C35" s="91"/>
      <c r="D35" s="180" t="s">
        <v>135</v>
      </c>
      <c r="E35" s="233">
        <f t="shared" si="0"/>
        <v>0</v>
      </c>
      <c r="F35" s="234">
        <v>0</v>
      </c>
      <c r="G35" s="234">
        <v>0</v>
      </c>
      <c r="H35" s="235">
        <f>'All Substances'!H17</f>
        <v>0</v>
      </c>
      <c r="I35" s="92"/>
    </row>
    <row r="36" spans="3:9" ht="15">
      <c r="C36" s="91"/>
      <c r="D36" s="179" t="s">
        <v>132</v>
      </c>
      <c r="E36" s="233">
        <f t="shared" si="0"/>
        <v>0</v>
      </c>
      <c r="F36" s="234">
        <v>0</v>
      </c>
      <c r="G36" s="234">
        <v>0</v>
      </c>
      <c r="H36" s="235">
        <f>'All Substances'!H18</f>
        <v>0</v>
      </c>
      <c r="I36" s="92"/>
    </row>
    <row r="37" spans="3:9" ht="15.75" thickBot="1">
      <c r="C37" s="91"/>
      <c r="D37" s="181" t="s">
        <v>183</v>
      </c>
      <c r="E37" s="236">
        <f t="shared" si="0"/>
        <v>0</v>
      </c>
      <c r="F37" s="237">
        <v>0</v>
      </c>
      <c r="G37" s="237">
        <v>0</v>
      </c>
      <c r="H37" s="238">
        <f>'All Substances'!H19</f>
        <v>0</v>
      </c>
      <c r="I37" s="92"/>
    </row>
    <row r="38" spans="3:9" ht="15">
      <c r="C38" s="91"/>
      <c r="D38" s="172"/>
      <c r="E38" s="172"/>
      <c r="F38" s="172"/>
      <c r="G38" s="173"/>
      <c r="H38" s="174"/>
      <c r="I38" s="92"/>
    </row>
    <row r="39" spans="3:9" ht="15.75" thickBot="1">
      <c r="C39" s="93"/>
      <c r="D39" s="94"/>
      <c r="E39" s="94"/>
      <c r="F39" s="94"/>
      <c r="G39" s="94"/>
      <c r="H39" s="94"/>
      <c r="I39" s="95"/>
    </row>
    <row r="42" ht="15.75"/>
  </sheetData>
  <sheetProtection sheet="1"/>
  <mergeCells count="8">
    <mergeCell ref="C2:D2"/>
    <mergeCell ref="E24:H24"/>
    <mergeCell ref="D24:D25"/>
    <mergeCell ref="D12:F12"/>
    <mergeCell ref="D15:F15"/>
    <mergeCell ref="C4:G4"/>
    <mergeCell ref="C6:G6"/>
    <mergeCell ref="C5:G5"/>
  </mergeCells>
  <conditionalFormatting sqref="E26:H37">
    <cfRule type="cellIs" priority="1" dxfId="1" operator="greaterThan" stopIfTrue="1">
      <formula>0.1</formula>
    </cfRule>
  </conditionalFormatting>
  <dataValidations count="4">
    <dataValidation type="decimal" allowBlank="1" showErrorMessage="1" error="The number entered must be between 0 and 24 hours per day" sqref="E18">
      <formula1>0</formula1>
      <formula2>24</formula2>
    </dataValidation>
    <dataValidation type="whole" allowBlank="1" showErrorMessage="1" error="The number entered must be between 0 and 7 days per week" sqref="E19">
      <formula1>0</formula1>
      <formula2>7</formula2>
    </dataValidation>
    <dataValidation type="whole" allowBlank="1" showErrorMessage="1" error="The number entered must be between 0 and 52 weeks per year" sqref="E20">
      <formula1>0</formula1>
      <formula2>52</formula2>
    </dataValidation>
    <dataValidation errorStyle="warning" type="custom" allowBlank="1" showInputMessage="1" showErrorMessage="1" promptTitle="Instruction" prompt="After entering data in this cell, select the unit from the drop down menu at the right hand side" error="Select emissions control from the above dropdown " sqref="E14 E17">
      <formula1>INDIRECT("Calculations!$C$83 ")&gt;1</formula1>
    </dataValidation>
  </dataValidations>
  <printOptions/>
  <pageMargins left="0.7" right="0.7" top="0.75" bottom="0.75" header="0.3" footer="0.3"/>
  <pageSetup horizontalDpi="600" verticalDpi="600" orientation="portrait" r:id="rId3"/>
  <drawing r:id="rId2"/>
  <legacyDrawing r:id="rId1"/>
</worksheet>
</file>

<file path=xl/worksheets/sheet3.xml><?xml version="1.0" encoding="utf-8"?>
<worksheet xmlns="http://schemas.openxmlformats.org/spreadsheetml/2006/main" xmlns:r="http://schemas.openxmlformats.org/officeDocument/2006/relationships">
  <sheetPr>
    <tabColor theme="3" tint="0.39998000860214233"/>
  </sheetPr>
  <dimension ref="A1:I62"/>
  <sheetViews>
    <sheetView zoomScalePageLayoutView="0" workbookViewId="0" topLeftCell="A1">
      <selection activeCell="A1" sqref="A1"/>
    </sheetView>
  </sheetViews>
  <sheetFormatPr defaultColWidth="9.140625" defaultRowHeight="12.75"/>
  <cols>
    <col min="1" max="1" width="9.8515625" style="152" customWidth="1"/>
    <col min="2" max="2" width="18.140625" style="2" customWidth="1"/>
    <col min="3" max="3" width="43.421875" style="2" customWidth="1"/>
    <col min="4" max="4" width="12.421875" style="83" bestFit="1" customWidth="1"/>
    <col min="5" max="5" width="14.140625" style="83" customWidth="1"/>
    <col min="6" max="6" width="12.421875" style="83" customWidth="1"/>
    <col min="7" max="7" width="13.8515625" style="2" customWidth="1"/>
    <col min="8" max="8" width="14.28125" style="2" customWidth="1"/>
    <col min="9" max="16384" width="9.140625" style="2" customWidth="1"/>
  </cols>
  <sheetData>
    <row r="1" spans="1:7" s="105" customFormat="1" ht="47.25" customHeight="1">
      <c r="A1" s="149"/>
      <c r="C1" s="103"/>
      <c r="D1" s="106"/>
      <c r="F1" s="107"/>
      <c r="G1" s="107"/>
    </row>
    <row r="2" spans="3:7" s="105" customFormat="1" ht="15">
      <c r="C2" s="153" t="s">
        <v>141</v>
      </c>
      <c r="D2" s="106"/>
      <c r="F2" s="107"/>
      <c r="G2" s="107"/>
    </row>
    <row r="3" spans="1:7" s="105" customFormat="1" ht="16.5" customHeight="1" thickBot="1">
      <c r="A3" s="149"/>
      <c r="C3" s="105" t="str">
        <f>Instructions!C4</f>
        <v>Version 3.3, Last Updated: Mar, 2014  SI,ZI</v>
      </c>
      <c r="D3" s="106"/>
      <c r="F3" s="107"/>
      <c r="G3" s="107"/>
    </row>
    <row r="4" spans="1:8" s="108" customFormat="1" ht="34.5" customHeight="1" thickBot="1">
      <c r="A4" s="153"/>
      <c r="C4" s="304" t="s">
        <v>196</v>
      </c>
      <c r="D4" s="305"/>
      <c r="E4" s="305"/>
      <c r="F4" s="305"/>
      <c r="G4" s="305"/>
      <c r="H4" s="306"/>
    </row>
    <row r="5" spans="1:9" s="108" customFormat="1" ht="15.75" thickBot="1">
      <c r="A5" s="153"/>
      <c r="D5" s="125"/>
      <c r="I5" s="2"/>
    </row>
    <row r="6" spans="3:8" ht="18" thickBot="1">
      <c r="C6" s="309" t="s">
        <v>167</v>
      </c>
      <c r="D6" s="311" t="s">
        <v>137</v>
      </c>
      <c r="E6" s="307" t="s">
        <v>184</v>
      </c>
      <c r="F6" s="307"/>
      <c r="G6" s="307"/>
      <c r="H6" s="308"/>
    </row>
    <row r="7" spans="3:8" ht="32.25" thickBot="1">
      <c r="C7" s="310"/>
      <c r="D7" s="312"/>
      <c r="E7" s="276" t="s">
        <v>174</v>
      </c>
      <c r="F7" s="277" t="s">
        <v>172</v>
      </c>
      <c r="G7" s="278" t="s">
        <v>173</v>
      </c>
      <c r="H7" s="279" t="s">
        <v>175</v>
      </c>
    </row>
    <row r="8" spans="3:8" ht="15.75">
      <c r="C8" s="163" t="s">
        <v>31</v>
      </c>
      <c r="D8" s="96" t="s">
        <v>32</v>
      </c>
      <c r="E8" s="194">
        <f>H8</f>
        <v>0</v>
      </c>
      <c r="F8" s="195">
        <v>0</v>
      </c>
      <c r="G8" s="196">
        <v>0</v>
      </c>
      <c r="H8" s="197">
        <f>Calculations!K31</f>
        <v>0</v>
      </c>
    </row>
    <row r="9" spans="3:8" ht="15.75">
      <c r="C9" s="99" t="s">
        <v>176</v>
      </c>
      <c r="D9" s="98" t="s">
        <v>133</v>
      </c>
      <c r="E9" s="198">
        <f aca="true" t="shared" si="0" ref="E9:E61">H9</f>
        <v>0</v>
      </c>
      <c r="F9" s="199">
        <v>0</v>
      </c>
      <c r="G9" s="200">
        <v>0</v>
      </c>
      <c r="H9" s="201">
        <f>Calculations!K56</f>
        <v>0</v>
      </c>
    </row>
    <row r="10" spans="3:8" ht="14.25" customHeight="1">
      <c r="C10" s="182" t="s">
        <v>186</v>
      </c>
      <c r="D10" s="183" t="s">
        <v>133</v>
      </c>
      <c r="E10" s="202">
        <f t="shared" si="0"/>
        <v>0</v>
      </c>
      <c r="F10" s="203">
        <v>0</v>
      </c>
      <c r="G10" s="204">
        <v>0</v>
      </c>
      <c r="H10" s="205">
        <f>Calculations!K57</f>
        <v>0</v>
      </c>
    </row>
    <row r="11" spans="3:8" ht="15">
      <c r="C11" s="99" t="s">
        <v>52</v>
      </c>
      <c r="D11" s="98" t="s">
        <v>53</v>
      </c>
      <c r="E11" s="198">
        <f t="shared" si="0"/>
        <v>0</v>
      </c>
      <c r="F11" s="199">
        <v>0</v>
      </c>
      <c r="G11" s="206">
        <v>0</v>
      </c>
      <c r="H11" s="207">
        <f>Calculations!K43</f>
        <v>0</v>
      </c>
    </row>
    <row r="12" spans="3:8" ht="15">
      <c r="C12" s="99" t="s">
        <v>178</v>
      </c>
      <c r="D12" s="98" t="s">
        <v>133</v>
      </c>
      <c r="E12" s="198">
        <f t="shared" si="0"/>
        <v>0</v>
      </c>
      <c r="F12" s="199">
        <v>0</v>
      </c>
      <c r="G12" s="206">
        <v>0</v>
      </c>
      <c r="H12" s="207">
        <f>Calculations!K21</f>
        <v>0</v>
      </c>
    </row>
    <row r="13" spans="3:8" ht="15">
      <c r="C13" s="99" t="s">
        <v>179</v>
      </c>
      <c r="D13" s="98" t="s">
        <v>133</v>
      </c>
      <c r="E13" s="198">
        <f t="shared" si="0"/>
        <v>0</v>
      </c>
      <c r="F13" s="199">
        <v>0</v>
      </c>
      <c r="G13" s="206">
        <v>0</v>
      </c>
      <c r="H13" s="207">
        <f>Calculations!K60</f>
        <v>0</v>
      </c>
    </row>
    <row r="14" spans="3:8" ht="15">
      <c r="C14" s="99" t="s">
        <v>180</v>
      </c>
      <c r="D14" s="98" t="s">
        <v>133</v>
      </c>
      <c r="E14" s="198">
        <f t="shared" si="0"/>
        <v>0</v>
      </c>
      <c r="F14" s="199">
        <v>0</v>
      </c>
      <c r="G14" s="206">
        <v>0</v>
      </c>
      <c r="H14" s="207">
        <f>Calculations!K61</f>
        <v>0</v>
      </c>
    </row>
    <row r="15" spans="3:8" ht="15">
      <c r="C15" s="99" t="s">
        <v>181</v>
      </c>
      <c r="D15" s="98" t="s">
        <v>133</v>
      </c>
      <c r="E15" s="198">
        <f t="shared" si="0"/>
        <v>0</v>
      </c>
      <c r="F15" s="199">
        <v>0</v>
      </c>
      <c r="G15" s="206">
        <v>0</v>
      </c>
      <c r="H15" s="207">
        <f>Calculations!K63</f>
        <v>0</v>
      </c>
    </row>
    <row r="16" spans="3:8" ht="15">
      <c r="C16" s="97" t="s">
        <v>182</v>
      </c>
      <c r="D16" s="98" t="s">
        <v>97</v>
      </c>
      <c r="E16" s="198">
        <f t="shared" si="0"/>
        <v>0</v>
      </c>
      <c r="F16" s="199">
        <v>0</v>
      </c>
      <c r="G16" s="206">
        <v>0</v>
      </c>
      <c r="H16" s="207">
        <f>Calculations!K15</f>
        <v>0</v>
      </c>
    </row>
    <row r="17" spans="3:8" ht="15">
      <c r="C17" s="97" t="s">
        <v>135</v>
      </c>
      <c r="D17" s="98" t="s">
        <v>133</v>
      </c>
      <c r="E17" s="198">
        <f t="shared" si="0"/>
        <v>0</v>
      </c>
      <c r="F17" s="199">
        <v>0</v>
      </c>
      <c r="G17" s="206">
        <v>0</v>
      </c>
      <c r="H17" s="207">
        <f>Calculations!K18</f>
        <v>0</v>
      </c>
    </row>
    <row r="18" spans="3:8" ht="15">
      <c r="C18" s="99" t="s">
        <v>132</v>
      </c>
      <c r="D18" s="98" t="s">
        <v>133</v>
      </c>
      <c r="E18" s="198">
        <f t="shared" si="0"/>
        <v>0</v>
      </c>
      <c r="F18" s="199">
        <v>0</v>
      </c>
      <c r="G18" s="206">
        <v>0</v>
      </c>
      <c r="H18" s="207">
        <f>Calculations!K52</f>
        <v>0</v>
      </c>
    </row>
    <row r="19" spans="3:8" ht="15.75" thickBot="1">
      <c r="C19" s="100" t="s">
        <v>185</v>
      </c>
      <c r="D19" s="101" t="s">
        <v>133</v>
      </c>
      <c r="E19" s="208">
        <f t="shared" si="0"/>
        <v>0</v>
      </c>
      <c r="F19" s="209">
        <v>0</v>
      </c>
      <c r="G19" s="210">
        <v>0</v>
      </c>
      <c r="H19" s="211">
        <f>Calculations!K23</f>
        <v>0</v>
      </c>
    </row>
    <row r="20" spans="3:8" ht="15">
      <c r="C20" s="87" t="s">
        <v>136</v>
      </c>
      <c r="D20" s="185"/>
      <c r="E20" s="212">
        <f t="shared" si="0"/>
        <v>0</v>
      </c>
      <c r="F20" s="213">
        <v>0</v>
      </c>
      <c r="G20" s="214">
        <v>0</v>
      </c>
      <c r="H20" s="215"/>
    </row>
    <row r="21" spans="3:8" ht="15">
      <c r="C21" s="85" t="s">
        <v>19</v>
      </c>
      <c r="D21" s="186" t="s">
        <v>20</v>
      </c>
      <c r="E21" s="212">
        <f t="shared" si="0"/>
        <v>0</v>
      </c>
      <c r="F21" s="216">
        <v>0</v>
      </c>
      <c r="G21" s="217">
        <v>0</v>
      </c>
      <c r="H21" s="218">
        <f>Calculations!K24</f>
        <v>0</v>
      </c>
    </row>
    <row r="22" spans="3:8" ht="15">
      <c r="C22" s="85" t="s">
        <v>21</v>
      </c>
      <c r="D22" s="186" t="s">
        <v>98</v>
      </c>
      <c r="E22" s="212">
        <f t="shared" si="0"/>
        <v>0</v>
      </c>
      <c r="F22" s="216">
        <v>0</v>
      </c>
      <c r="G22" s="217">
        <v>0</v>
      </c>
      <c r="H22" s="218">
        <f>Calculations!K25</f>
        <v>0</v>
      </c>
    </row>
    <row r="23" spans="3:8" ht="15">
      <c r="C23" s="85" t="s">
        <v>23</v>
      </c>
      <c r="D23" s="186" t="s">
        <v>24</v>
      </c>
      <c r="E23" s="212">
        <f t="shared" si="0"/>
        <v>0</v>
      </c>
      <c r="F23" s="216">
        <v>0</v>
      </c>
      <c r="G23" s="217">
        <v>0</v>
      </c>
      <c r="H23" s="218">
        <f>Calculations!K26</f>
        <v>0</v>
      </c>
    </row>
    <row r="24" spans="3:8" ht="15">
      <c r="C24" s="85" t="s">
        <v>25</v>
      </c>
      <c r="D24" s="186" t="s">
        <v>26</v>
      </c>
      <c r="E24" s="212">
        <f t="shared" si="0"/>
        <v>0</v>
      </c>
      <c r="F24" s="216">
        <v>0</v>
      </c>
      <c r="G24" s="217">
        <v>0</v>
      </c>
      <c r="H24" s="218">
        <f>Calculations!K27</f>
        <v>0</v>
      </c>
    </row>
    <row r="25" spans="3:8" ht="15">
      <c r="C25" s="84" t="s">
        <v>27</v>
      </c>
      <c r="D25" s="186" t="s">
        <v>106</v>
      </c>
      <c r="E25" s="212">
        <f t="shared" si="0"/>
        <v>0</v>
      </c>
      <c r="F25" s="216">
        <v>0</v>
      </c>
      <c r="G25" s="217">
        <v>0</v>
      </c>
      <c r="H25" s="218">
        <f>Calculations!K28</f>
        <v>0</v>
      </c>
    </row>
    <row r="26" spans="3:8" ht="15">
      <c r="C26" s="85" t="s">
        <v>28</v>
      </c>
      <c r="D26" s="186" t="s">
        <v>29</v>
      </c>
      <c r="E26" s="212">
        <f t="shared" si="0"/>
        <v>0</v>
      </c>
      <c r="F26" s="216">
        <v>0</v>
      </c>
      <c r="G26" s="217">
        <v>0</v>
      </c>
      <c r="H26" s="218">
        <f>Calculations!K29</f>
        <v>0</v>
      </c>
    </row>
    <row r="27" spans="3:8" ht="15">
      <c r="C27" s="85" t="s">
        <v>70</v>
      </c>
      <c r="D27" s="186" t="s">
        <v>71</v>
      </c>
      <c r="E27" s="212">
        <f t="shared" si="0"/>
        <v>0</v>
      </c>
      <c r="F27" s="216">
        <v>0</v>
      </c>
      <c r="G27" s="217">
        <v>0</v>
      </c>
      <c r="H27" s="218">
        <f>Calculations!K53</f>
        <v>0</v>
      </c>
    </row>
    <row r="28" spans="3:8" ht="15">
      <c r="C28" s="85" t="s">
        <v>72</v>
      </c>
      <c r="D28" s="186" t="s">
        <v>73</v>
      </c>
      <c r="E28" s="212">
        <f t="shared" si="0"/>
        <v>0</v>
      </c>
      <c r="F28" s="216">
        <v>0</v>
      </c>
      <c r="G28" s="217">
        <v>0</v>
      </c>
      <c r="H28" s="218">
        <f>Calculations!K54</f>
        <v>0</v>
      </c>
    </row>
    <row r="29" spans="3:8" ht="15">
      <c r="C29" s="85" t="s">
        <v>131</v>
      </c>
      <c r="D29" s="186" t="s">
        <v>30</v>
      </c>
      <c r="E29" s="212">
        <f t="shared" si="0"/>
        <v>0</v>
      </c>
      <c r="F29" s="216">
        <v>0</v>
      </c>
      <c r="G29" s="217">
        <v>0</v>
      </c>
      <c r="H29" s="218">
        <f>Calculations!K30</f>
        <v>0</v>
      </c>
    </row>
    <row r="30" spans="3:8" ht="15">
      <c r="C30" s="85" t="s">
        <v>99</v>
      </c>
      <c r="D30" s="186" t="s">
        <v>41</v>
      </c>
      <c r="E30" s="212">
        <f t="shared" si="0"/>
        <v>0</v>
      </c>
      <c r="F30" s="216">
        <v>0</v>
      </c>
      <c r="G30" s="217">
        <v>0</v>
      </c>
      <c r="H30" s="218">
        <f>Calculations!K37</f>
        <v>0</v>
      </c>
    </row>
    <row r="31" spans="3:8" ht="15">
      <c r="C31" s="85" t="s">
        <v>33</v>
      </c>
      <c r="D31" s="186" t="s">
        <v>34</v>
      </c>
      <c r="E31" s="212">
        <f t="shared" si="0"/>
        <v>0</v>
      </c>
      <c r="F31" s="216">
        <v>0</v>
      </c>
      <c r="G31" s="217">
        <v>0</v>
      </c>
      <c r="H31" s="218">
        <f>Calculations!K32</f>
        <v>0</v>
      </c>
    </row>
    <row r="32" spans="3:8" ht="15">
      <c r="C32" s="85" t="s">
        <v>35</v>
      </c>
      <c r="D32" s="186" t="s">
        <v>36</v>
      </c>
      <c r="E32" s="212">
        <f t="shared" si="0"/>
        <v>0</v>
      </c>
      <c r="F32" s="216">
        <v>0</v>
      </c>
      <c r="G32" s="217">
        <v>0</v>
      </c>
      <c r="H32" s="218">
        <f>Calculations!K33</f>
        <v>0</v>
      </c>
    </row>
    <row r="33" spans="3:8" ht="15">
      <c r="C33" s="85" t="s">
        <v>37</v>
      </c>
      <c r="D33" s="186" t="s">
        <v>38</v>
      </c>
      <c r="E33" s="212">
        <f t="shared" si="0"/>
        <v>0</v>
      </c>
      <c r="F33" s="216">
        <v>0</v>
      </c>
      <c r="G33" s="217">
        <v>0</v>
      </c>
      <c r="H33" s="218">
        <f>Calculations!K34</f>
        <v>0</v>
      </c>
    </row>
    <row r="34" spans="3:8" ht="15">
      <c r="C34" s="85" t="s">
        <v>147</v>
      </c>
      <c r="D34" s="186" t="s">
        <v>148</v>
      </c>
      <c r="E34" s="212">
        <f t="shared" si="0"/>
        <v>0</v>
      </c>
      <c r="F34" s="216">
        <v>0</v>
      </c>
      <c r="G34" s="217">
        <v>0</v>
      </c>
      <c r="H34" s="218">
        <f>Calculations!K35</f>
        <v>0</v>
      </c>
    </row>
    <row r="35" spans="3:8" ht="15">
      <c r="C35" s="85" t="s">
        <v>74</v>
      </c>
      <c r="D35" s="186" t="s">
        <v>75</v>
      </c>
      <c r="E35" s="212">
        <f t="shared" si="0"/>
        <v>0</v>
      </c>
      <c r="F35" s="216">
        <v>0</v>
      </c>
      <c r="G35" s="217">
        <v>0</v>
      </c>
      <c r="H35" s="218">
        <f>Calculations!K55</f>
        <v>0</v>
      </c>
    </row>
    <row r="36" spans="3:8" ht="15">
      <c r="C36" s="85" t="s">
        <v>39</v>
      </c>
      <c r="D36" s="186" t="s">
        <v>40</v>
      </c>
      <c r="E36" s="212">
        <f t="shared" si="0"/>
        <v>0</v>
      </c>
      <c r="F36" s="216">
        <v>0</v>
      </c>
      <c r="G36" s="217">
        <v>0</v>
      </c>
      <c r="H36" s="218">
        <f>Calculations!K36</f>
        <v>0</v>
      </c>
    </row>
    <row r="37" spans="3:8" ht="15">
      <c r="C37" s="84" t="s">
        <v>11</v>
      </c>
      <c r="D37" s="187" t="s">
        <v>12</v>
      </c>
      <c r="E37" s="212">
        <f t="shared" si="0"/>
        <v>0</v>
      </c>
      <c r="F37" s="216">
        <v>0</v>
      </c>
      <c r="G37" s="217">
        <v>0</v>
      </c>
      <c r="H37" s="218">
        <f>Calculations!K19</f>
        <v>0</v>
      </c>
    </row>
    <row r="38" spans="3:8" ht="15">
      <c r="C38" s="85" t="s">
        <v>7</v>
      </c>
      <c r="D38" s="186" t="s">
        <v>8</v>
      </c>
      <c r="E38" s="212">
        <f t="shared" si="0"/>
        <v>0</v>
      </c>
      <c r="F38" s="216">
        <v>0</v>
      </c>
      <c r="G38" s="217">
        <v>0</v>
      </c>
      <c r="H38" s="218">
        <f>Calculations!K16</f>
        <v>0</v>
      </c>
    </row>
    <row r="39" spans="3:8" ht="15">
      <c r="C39" s="85" t="s">
        <v>78</v>
      </c>
      <c r="D39" s="186" t="s">
        <v>79</v>
      </c>
      <c r="E39" s="212">
        <f t="shared" si="0"/>
        <v>0</v>
      </c>
      <c r="F39" s="216">
        <v>0</v>
      </c>
      <c r="G39" s="217">
        <v>0</v>
      </c>
      <c r="H39" s="218">
        <f>Calculations!K58</f>
        <v>0</v>
      </c>
    </row>
    <row r="40" spans="3:8" ht="15">
      <c r="C40" s="85" t="s">
        <v>80</v>
      </c>
      <c r="D40" s="186" t="s">
        <v>81</v>
      </c>
      <c r="E40" s="212">
        <f t="shared" si="0"/>
        <v>0</v>
      </c>
      <c r="F40" s="216">
        <v>0</v>
      </c>
      <c r="G40" s="217">
        <v>0</v>
      </c>
      <c r="H40" s="218">
        <f>Calculations!K59</f>
        <v>0</v>
      </c>
    </row>
    <row r="41" spans="3:8" ht="15">
      <c r="C41" s="85" t="s">
        <v>42</v>
      </c>
      <c r="D41" s="186" t="s">
        <v>43</v>
      </c>
      <c r="E41" s="212">
        <f t="shared" si="0"/>
        <v>0</v>
      </c>
      <c r="F41" s="216">
        <v>0</v>
      </c>
      <c r="G41" s="217">
        <v>0</v>
      </c>
      <c r="H41" s="218">
        <f>Calculations!K38</f>
        <v>0</v>
      </c>
    </row>
    <row r="42" spans="3:8" ht="15">
      <c r="C42" s="85" t="s">
        <v>44</v>
      </c>
      <c r="D42" s="186" t="s">
        <v>45</v>
      </c>
      <c r="E42" s="212">
        <f t="shared" si="0"/>
        <v>0</v>
      </c>
      <c r="F42" s="216">
        <v>0</v>
      </c>
      <c r="G42" s="217">
        <v>0</v>
      </c>
      <c r="H42" s="218">
        <f>Calculations!K39</f>
        <v>0</v>
      </c>
    </row>
    <row r="43" spans="3:8" ht="15">
      <c r="C43" s="85" t="s">
        <v>46</v>
      </c>
      <c r="D43" s="186" t="s">
        <v>47</v>
      </c>
      <c r="E43" s="212">
        <f t="shared" si="0"/>
        <v>0</v>
      </c>
      <c r="F43" s="216">
        <v>0</v>
      </c>
      <c r="G43" s="217">
        <v>0</v>
      </c>
      <c r="H43" s="218">
        <f>Calculations!K40</f>
        <v>0</v>
      </c>
    </row>
    <row r="44" spans="3:8" ht="15">
      <c r="C44" s="85" t="s">
        <v>48</v>
      </c>
      <c r="D44" s="186" t="s">
        <v>49</v>
      </c>
      <c r="E44" s="212">
        <f t="shared" si="0"/>
        <v>0</v>
      </c>
      <c r="F44" s="216">
        <v>0</v>
      </c>
      <c r="G44" s="217">
        <v>0</v>
      </c>
      <c r="H44" s="218">
        <f>Calculations!K41</f>
        <v>0</v>
      </c>
    </row>
    <row r="45" spans="3:8" ht="15">
      <c r="C45" s="85" t="s">
        <v>50</v>
      </c>
      <c r="D45" s="186" t="s">
        <v>51</v>
      </c>
      <c r="E45" s="212">
        <f t="shared" si="0"/>
        <v>0</v>
      </c>
      <c r="F45" s="216">
        <v>0</v>
      </c>
      <c r="G45" s="217">
        <v>0</v>
      </c>
      <c r="H45" s="218">
        <f>Calculations!K42</f>
        <v>0</v>
      </c>
    </row>
    <row r="46" spans="3:8" ht="15">
      <c r="C46" s="85" t="s">
        <v>54</v>
      </c>
      <c r="D46" s="186" t="s">
        <v>55</v>
      </c>
      <c r="E46" s="212">
        <f t="shared" si="0"/>
        <v>0</v>
      </c>
      <c r="F46" s="216">
        <v>0</v>
      </c>
      <c r="G46" s="217">
        <v>0</v>
      </c>
      <c r="H46" s="218">
        <f>Calculations!K44</f>
        <v>0</v>
      </c>
    </row>
    <row r="47" spans="3:8" ht="15">
      <c r="C47" s="85" t="s">
        <v>56</v>
      </c>
      <c r="D47" s="186" t="s">
        <v>57</v>
      </c>
      <c r="E47" s="212">
        <f t="shared" si="0"/>
        <v>0</v>
      </c>
      <c r="F47" s="216">
        <v>0</v>
      </c>
      <c r="G47" s="217">
        <v>0</v>
      </c>
      <c r="H47" s="218">
        <f>Calculations!K45</f>
        <v>0</v>
      </c>
    </row>
    <row r="48" spans="3:8" ht="15">
      <c r="C48" s="85" t="s">
        <v>16</v>
      </c>
      <c r="D48" s="186" t="s">
        <v>17</v>
      </c>
      <c r="E48" s="212">
        <f t="shared" si="0"/>
        <v>0</v>
      </c>
      <c r="F48" s="216">
        <v>0</v>
      </c>
      <c r="G48" s="217">
        <v>0</v>
      </c>
      <c r="H48" s="218">
        <f>Calculations!K22</f>
        <v>0</v>
      </c>
    </row>
    <row r="49" spans="3:8" ht="15">
      <c r="C49" s="85" t="s">
        <v>86</v>
      </c>
      <c r="D49" s="186" t="s">
        <v>87</v>
      </c>
      <c r="E49" s="212">
        <f t="shared" si="0"/>
        <v>0</v>
      </c>
      <c r="F49" s="216">
        <v>0</v>
      </c>
      <c r="G49" s="217">
        <v>0</v>
      </c>
      <c r="H49" s="218">
        <f>Calculations!K62</f>
        <v>0</v>
      </c>
    </row>
    <row r="50" spans="3:8" ht="15">
      <c r="C50" s="85" t="s">
        <v>58</v>
      </c>
      <c r="D50" s="186" t="s">
        <v>59</v>
      </c>
      <c r="E50" s="212">
        <f t="shared" si="0"/>
        <v>0</v>
      </c>
      <c r="F50" s="216">
        <v>0</v>
      </c>
      <c r="G50" s="217">
        <v>0</v>
      </c>
      <c r="H50" s="218">
        <f>Calculations!K46</f>
        <v>0</v>
      </c>
    </row>
    <row r="51" spans="3:8" ht="15">
      <c r="C51" s="85" t="s">
        <v>9</v>
      </c>
      <c r="D51" s="186" t="s">
        <v>10</v>
      </c>
      <c r="E51" s="212">
        <f t="shared" si="0"/>
        <v>0</v>
      </c>
      <c r="F51" s="216">
        <v>0</v>
      </c>
      <c r="G51" s="217">
        <v>0</v>
      </c>
      <c r="H51" s="218">
        <f>Calculations!K17</f>
        <v>0</v>
      </c>
    </row>
    <row r="52" spans="3:8" ht="15">
      <c r="C52" s="85" t="s">
        <v>60</v>
      </c>
      <c r="D52" s="186" t="s">
        <v>61</v>
      </c>
      <c r="E52" s="212">
        <f t="shared" si="0"/>
        <v>0</v>
      </c>
      <c r="F52" s="216">
        <v>0</v>
      </c>
      <c r="G52" s="217">
        <v>0</v>
      </c>
      <c r="H52" s="218">
        <f>Calculations!K47</f>
        <v>0</v>
      </c>
    </row>
    <row r="53" spans="3:8" ht="15">
      <c r="C53" s="85" t="s">
        <v>62</v>
      </c>
      <c r="D53" s="186" t="s">
        <v>63</v>
      </c>
      <c r="E53" s="212">
        <f t="shared" si="0"/>
        <v>0</v>
      </c>
      <c r="F53" s="216">
        <v>0</v>
      </c>
      <c r="G53" s="217">
        <v>0</v>
      </c>
      <c r="H53" s="218">
        <f>Calculations!K48</f>
        <v>0</v>
      </c>
    </row>
    <row r="54" spans="3:8" ht="15">
      <c r="C54" s="85" t="s">
        <v>64</v>
      </c>
      <c r="D54" s="186" t="s">
        <v>65</v>
      </c>
      <c r="E54" s="212">
        <f t="shared" si="0"/>
        <v>0</v>
      </c>
      <c r="F54" s="216">
        <v>0</v>
      </c>
      <c r="G54" s="217">
        <v>0</v>
      </c>
      <c r="H54" s="218">
        <f>Calculations!K49</f>
        <v>0</v>
      </c>
    </row>
    <row r="55" spans="3:8" ht="15">
      <c r="C55" s="85" t="s">
        <v>66</v>
      </c>
      <c r="D55" s="186" t="s">
        <v>67</v>
      </c>
      <c r="E55" s="212">
        <f t="shared" si="0"/>
        <v>0</v>
      </c>
      <c r="F55" s="216">
        <v>0</v>
      </c>
      <c r="G55" s="217">
        <v>0</v>
      </c>
      <c r="H55" s="218">
        <f>Calculations!K50</f>
        <v>0</v>
      </c>
    </row>
    <row r="56" spans="3:8" ht="15">
      <c r="C56" s="85" t="s">
        <v>90</v>
      </c>
      <c r="D56" s="186" t="s">
        <v>91</v>
      </c>
      <c r="E56" s="212">
        <f t="shared" si="0"/>
        <v>0</v>
      </c>
      <c r="F56" s="216">
        <v>0</v>
      </c>
      <c r="G56" s="217">
        <v>0</v>
      </c>
      <c r="H56" s="218">
        <f>Calculations!K64</f>
        <v>0</v>
      </c>
    </row>
    <row r="57" spans="3:8" ht="15">
      <c r="C57" s="85" t="s">
        <v>4</v>
      </c>
      <c r="D57" s="186" t="s">
        <v>5</v>
      </c>
      <c r="E57" s="212">
        <f t="shared" si="0"/>
        <v>0</v>
      </c>
      <c r="F57" s="216">
        <v>0</v>
      </c>
      <c r="G57" s="217">
        <v>0</v>
      </c>
      <c r="H57" s="218">
        <f>Calculations!K14</f>
        <v>0</v>
      </c>
    </row>
    <row r="58" spans="3:8" ht="15">
      <c r="C58" s="85" t="s">
        <v>13</v>
      </c>
      <c r="D58" s="186" t="s">
        <v>133</v>
      </c>
      <c r="E58" s="212">
        <f t="shared" si="0"/>
        <v>0</v>
      </c>
      <c r="F58" s="216">
        <v>0</v>
      </c>
      <c r="G58" s="217">
        <v>0</v>
      </c>
      <c r="H58" s="218">
        <f>Calculations!K20</f>
        <v>0</v>
      </c>
    </row>
    <row r="59" spans="3:8" ht="15">
      <c r="C59" s="85" t="s">
        <v>68</v>
      </c>
      <c r="D59" s="186" t="s">
        <v>69</v>
      </c>
      <c r="E59" s="212">
        <f t="shared" si="0"/>
        <v>0</v>
      </c>
      <c r="F59" s="216">
        <v>0</v>
      </c>
      <c r="G59" s="217">
        <v>0</v>
      </c>
      <c r="H59" s="218">
        <f>Calculations!K51</f>
        <v>0</v>
      </c>
    </row>
    <row r="60" spans="3:8" ht="15">
      <c r="C60" s="85" t="s">
        <v>92</v>
      </c>
      <c r="D60" s="186" t="s">
        <v>105</v>
      </c>
      <c r="E60" s="212">
        <f t="shared" si="0"/>
        <v>0</v>
      </c>
      <c r="F60" s="216">
        <v>0</v>
      </c>
      <c r="G60" s="217">
        <v>0</v>
      </c>
      <c r="H60" s="218">
        <f>Calculations!K65</f>
        <v>0</v>
      </c>
    </row>
    <row r="61" spans="3:8" ht="15.75" thickBot="1">
      <c r="C61" s="86" t="s">
        <v>93</v>
      </c>
      <c r="D61" s="188" t="s">
        <v>94</v>
      </c>
      <c r="E61" s="219">
        <f t="shared" si="0"/>
        <v>0</v>
      </c>
      <c r="F61" s="220">
        <v>0</v>
      </c>
      <c r="G61" s="221">
        <v>0</v>
      </c>
      <c r="H61" s="222">
        <f>Calculations!K66</f>
        <v>0</v>
      </c>
    </row>
    <row r="62" spans="3:7" ht="15">
      <c r="C62" s="112" t="s">
        <v>145</v>
      </c>
      <c r="D62" s="113"/>
      <c r="E62" s="114"/>
      <c r="F62" s="3"/>
      <c r="G62" s="3"/>
    </row>
    <row r="65" ht="15.75"/>
  </sheetData>
  <sheetProtection sheet="1" objects="1" scenarios="1"/>
  <mergeCells count="4">
    <mergeCell ref="C4:H4"/>
    <mergeCell ref="E6:H6"/>
    <mergeCell ref="C6:C7"/>
    <mergeCell ref="D6:D7"/>
  </mergeCells>
  <printOptions/>
  <pageMargins left="0.7" right="0.7" top="0.75" bottom="0.75" header="0.3" footer="0.3"/>
  <pageSetup horizontalDpi="600" verticalDpi="600" orientation="portrait" scale="89" r:id="rId2"/>
  <drawing r:id="rId1"/>
</worksheet>
</file>

<file path=xl/worksheets/sheet4.xml><?xml version="1.0" encoding="utf-8"?>
<worksheet xmlns="http://schemas.openxmlformats.org/spreadsheetml/2006/main" xmlns:r="http://schemas.openxmlformats.org/officeDocument/2006/relationships">
  <sheetPr>
    <tabColor theme="4" tint="-0.24997000396251678"/>
    <pageSetUpPr fitToPage="1"/>
  </sheetPr>
  <dimension ref="A1:HK85"/>
  <sheetViews>
    <sheetView showGridLines="0" zoomScaleSheetLayoutView="100" zoomScalePageLayoutView="0" workbookViewId="0" topLeftCell="A1">
      <selection activeCell="A1" sqref="A1"/>
    </sheetView>
  </sheetViews>
  <sheetFormatPr defaultColWidth="9.140625" defaultRowHeight="12.75"/>
  <cols>
    <col min="1" max="1" width="6.57421875" style="33" customWidth="1"/>
    <col min="2" max="2" width="16.421875" style="36" customWidth="1"/>
    <col min="3" max="3" width="26.7109375" style="36" customWidth="1"/>
    <col min="4" max="4" width="13.7109375" style="36" customWidth="1"/>
    <col min="5" max="5" width="4.7109375" style="31" customWidth="1"/>
    <col min="6" max="6" width="15.7109375" style="31" customWidth="1"/>
    <col min="7" max="7" width="3.7109375" style="75" customWidth="1"/>
    <col min="8" max="8" width="15.7109375" style="76" customWidth="1"/>
    <col min="9" max="9" width="3.7109375" style="75" customWidth="1"/>
    <col min="10" max="10" width="15.7109375" style="76" customWidth="1"/>
    <col min="11" max="11" width="12.7109375" style="75" customWidth="1"/>
    <col min="12" max="12" width="10.7109375" style="36" customWidth="1"/>
    <col min="13" max="13" width="10.7109375" style="27" customWidth="1"/>
    <col min="14" max="16384" width="9.140625" style="36" customWidth="1"/>
  </cols>
  <sheetData>
    <row r="1" spans="1:14" s="105" customFormat="1" ht="48" customHeight="1">
      <c r="A1" s="149"/>
      <c r="C1" s="103"/>
      <c r="D1" s="107"/>
      <c r="G1" s="106"/>
      <c r="H1" s="107"/>
      <c r="N1" s="107"/>
    </row>
    <row r="2" spans="3:14" s="105" customFormat="1" ht="15">
      <c r="C2" s="153" t="s">
        <v>142</v>
      </c>
      <c r="D2" s="107"/>
      <c r="G2" s="106"/>
      <c r="H2" s="107"/>
      <c r="N2" s="107"/>
    </row>
    <row r="3" ht="16.5" customHeight="1" thickBot="1">
      <c r="C3" s="280" t="str">
        <f>Instructions!C4</f>
        <v>Version 3.3, Last Updated: Mar, 2014  SI,ZI</v>
      </c>
    </row>
    <row r="4" spans="1:13" s="2" customFormat="1" ht="36" customHeight="1">
      <c r="A4" s="152"/>
      <c r="C4" s="298" t="s">
        <v>211</v>
      </c>
      <c r="D4" s="299"/>
      <c r="E4" s="299"/>
      <c r="F4" s="299"/>
      <c r="G4" s="299"/>
      <c r="H4" s="299"/>
      <c r="I4" s="299"/>
      <c r="J4" s="299"/>
      <c r="K4" s="299"/>
      <c r="L4" s="299"/>
      <c r="M4" s="300"/>
    </row>
    <row r="5" spans="1:13" s="2" customFormat="1" ht="36.75" customHeight="1" thickBot="1">
      <c r="A5" s="152"/>
      <c r="C5" s="324" t="s">
        <v>212</v>
      </c>
      <c r="D5" s="325"/>
      <c r="E5" s="325"/>
      <c r="F5" s="325"/>
      <c r="G5" s="325"/>
      <c r="H5" s="325"/>
      <c r="I5" s="325"/>
      <c r="J5" s="325"/>
      <c r="K5" s="325"/>
      <c r="L5" s="325"/>
      <c r="M5" s="326"/>
    </row>
    <row r="6" spans="1:10" s="2" customFormat="1" ht="15">
      <c r="A6" s="152"/>
      <c r="C6" s="122"/>
      <c r="D6" s="122"/>
      <c r="E6" s="122"/>
      <c r="F6" s="122"/>
      <c r="G6" s="122"/>
      <c r="H6" s="122"/>
      <c r="I6" s="122"/>
      <c r="J6" s="122"/>
    </row>
    <row r="7" spans="1:13" s="26" customFormat="1" ht="15">
      <c r="A7" s="154"/>
      <c r="C7" s="28" t="s">
        <v>0</v>
      </c>
      <c r="D7" s="29">
        <f>IF(F83=1,0,IF(F83=2,'Input-Output'!E14,'Input-Output'!E14*0.028317))</f>
        <v>0</v>
      </c>
      <c r="E7" s="30" t="s">
        <v>127</v>
      </c>
      <c r="F7" s="31"/>
      <c r="H7" s="29">
        <f>IF(H83=1,0,IF(H83=2,'Input-Output'!E17,'Input-Output'!E17/0.947817))</f>
        <v>0</v>
      </c>
      <c r="I7" s="29" t="s">
        <v>138</v>
      </c>
      <c r="J7" s="32"/>
      <c r="K7" s="29"/>
      <c r="M7" s="27"/>
    </row>
    <row r="8" spans="1:13" s="26" customFormat="1" ht="15">
      <c r="A8" s="154"/>
      <c r="D8" s="29">
        <f>D7*35.315</f>
        <v>0</v>
      </c>
      <c r="E8" s="30" t="s">
        <v>128</v>
      </c>
      <c r="F8" s="31" t="s">
        <v>121</v>
      </c>
      <c r="H8" s="29">
        <f>H7/1020*'Input-Output'!E18*'Input-Output'!E19*'Input-Output'!E20</f>
        <v>0</v>
      </c>
      <c r="I8" s="30" t="s">
        <v>128</v>
      </c>
      <c r="J8" s="32"/>
      <c r="K8" s="29"/>
      <c r="M8" s="27"/>
    </row>
    <row r="9" spans="1:219" s="26" customFormat="1" ht="13.5" thickBot="1">
      <c r="A9" s="154"/>
      <c r="C9" s="33"/>
      <c r="D9" s="33"/>
      <c r="E9" s="34"/>
      <c r="F9" s="34"/>
      <c r="G9" s="35"/>
      <c r="H9" s="35"/>
      <c r="I9" s="35"/>
      <c r="J9" s="35"/>
      <c r="K9" s="35"/>
      <c r="L9" s="33"/>
      <c r="M9" s="27"/>
      <c r="N9" s="36"/>
      <c r="O9" s="36"/>
      <c r="P9" s="36"/>
      <c r="Q9" s="36"/>
      <c r="R9" s="36"/>
      <c r="S9" s="36"/>
      <c r="T9" s="36"/>
      <c r="U9" s="36"/>
      <c r="V9" s="36"/>
      <c r="W9" s="36"/>
      <c r="X9" s="36"/>
      <c r="Y9" s="36"/>
      <c r="Z9" s="36"/>
      <c r="AA9" s="36"/>
      <c r="AB9" s="36"/>
      <c r="AC9" s="36"/>
      <c r="AD9" s="36"/>
      <c r="AE9" s="36"/>
      <c r="AF9" s="36"/>
      <c r="AG9" s="36"/>
      <c r="AH9" s="36"/>
      <c r="AI9" s="36"/>
      <c r="AJ9" s="36"/>
      <c r="AK9" s="36"/>
      <c r="AL9" s="36"/>
      <c r="AM9" s="36"/>
      <c r="AN9" s="36"/>
      <c r="AO9" s="36"/>
      <c r="AP9" s="36"/>
      <c r="AQ9" s="36"/>
      <c r="AR9" s="36"/>
      <c r="AS9" s="36"/>
      <c r="AT9" s="36"/>
      <c r="AU9" s="36"/>
      <c r="AV9" s="36"/>
      <c r="AW9" s="36"/>
      <c r="AX9" s="36"/>
      <c r="AY9" s="36"/>
      <c r="AZ9" s="36"/>
      <c r="BA9" s="36"/>
      <c r="BB9" s="36"/>
      <c r="BC9" s="36"/>
      <c r="BD9" s="36"/>
      <c r="BE9" s="36"/>
      <c r="BF9" s="36"/>
      <c r="BG9" s="36"/>
      <c r="BH9" s="36"/>
      <c r="BI9" s="36"/>
      <c r="BJ9" s="36"/>
      <c r="BK9" s="36"/>
      <c r="BL9" s="36"/>
      <c r="BM9" s="36"/>
      <c r="BN9" s="36"/>
      <c r="BO9" s="36"/>
      <c r="BP9" s="36"/>
      <c r="BQ9" s="36"/>
      <c r="BR9" s="36"/>
      <c r="BS9" s="36"/>
      <c r="BT9" s="36"/>
      <c r="BU9" s="36"/>
      <c r="BV9" s="36"/>
      <c r="BW9" s="36"/>
      <c r="BX9" s="36"/>
      <c r="BY9" s="36"/>
      <c r="BZ9" s="36"/>
      <c r="CA9" s="36"/>
      <c r="CB9" s="36"/>
      <c r="CC9" s="36"/>
      <c r="CD9" s="36"/>
      <c r="CE9" s="36"/>
      <c r="CF9" s="36"/>
      <c r="CG9" s="36"/>
      <c r="CH9" s="36"/>
      <c r="CI9" s="36"/>
      <c r="CJ9" s="36"/>
      <c r="CK9" s="36"/>
      <c r="CL9" s="36"/>
      <c r="CM9" s="36"/>
      <c r="CN9" s="36"/>
      <c r="CO9" s="36"/>
      <c r="CP9" s="36"/>
      <c r="CQ9" s="36"/>
      <c r="CR9" s="36"/>
      <c r="CS9" s="36"/>
      <c r="CT9" s="36"/>
      <c r="CU9" s="36"/>
      <c r="CV9" s="36"/>
      <c r="CW9" s="36"/>
      <c r="CX9" s="36"/>
      <c r="CY9" s="36"/>
      <c r="CZ9" s="36"/>
      <c r="DA9" s="36"/>
      <c r="DB9" s="36"/>
      <c r="DC9" s="36"/>
      <c r="DD9" s="36"/>
      <c r="DE9" s="36"/>
      <c r="DF9" s="36"/>
      <c r="DG9" s="36"/>
      <c r="DH9" s="36"/>
      <c r="DI9" s="36"/>
      <c r="DJ9" s="36"/>
      <c r="DK9" s="36"/>
      <c r="DL9" s="36"/>
      <c r="DM9" s="36"/>
      <c r="DN9" s="36"/>
      <c r="DO9" s="36"/>
      <c r="DP9" s="36"/>
      <c r="DQ9" s="36"/>
      <c r="DR9" s="36"/>
      <c r="DS9" s="36"/>
      <c r="DT9" s="36"/>
      <c r="DU9" s="36"/>
      <c r="DV9" s="36"/>
      <c r="DW9" s="36"/>
      <c r="DX9" s="36"/>
      <c r="DY9" s="36"/>
      <c r="DZ9" s="36"/>
      <c r="EA9" s="36"/>
      <c r="EB9" s="36"/>
      <c r="EC9" s="36"/>
      <c r="ED9" s="36"/>
      <c r="EE9" s="36"/>
      <c r="EF9" s="36"/>
      <c r="EG9" s="36"/>
      <c r="EH9" s="36"/>
      <c r="EI9" s="36"/>
      <c r="EJ9" s="36"/>
      <c r="EK9" s="36"/>
      <c r="EL9" s="36"/>
      <c r="EM9" s="36"/>
      <c r="EN9" s="36"/>
      <c r="EO9" s="36"/>
      <c r="EP9" s="36"/>
      <c r="EQ9" s="36"/>
      <c r="ER9" s="36"/>
      <c r="ES9" s="36"/>
      <c r="ET9" s="36"/>
      <c r="EU9" s="36"/>
      <c r="EV9" s="36"/>
      <c r="EW9" s="36"/>
      <c r="EX9" s="36"/>
      <c r="EY9" s="36"/>
      <c r="EZ9" s="36"/>
      <c r="FA9" s="36"/>
      <c r="FB9" s="36"/>
      <c r="FC9" s="36"/>
      <c r="FD9" s="36"/>
      <c r="FE9" s="36"/>
      <c r="FF9" s="36"/>
      <c r="FG9" s="36"/>
      <c r="FH9" s="36"/>
      <c r="FI9" s="36"/>
      <c r="FJ9" s="36"/>
      <c r="FK9" s="36"/>
      <c r="FL9" s="36"/>
      <c r="FM9" s="36"/>
      <c r="FN9" s="36"/>
      <c r="FO9" s="36"/>
      <c r="FP9" s="36"/>
      <c r="FQ9" s="36"/>
      <c r="FR9" s="36"/>
      <c r="FS9" s="36"/>
      <c r="FT9" s="36"/>
      <c r="FU9" s="36"/>
      <c r="FV9" s="36"/>
      <c r="FW9" s="36"/>
      <c r="FX9" s="36"/>
      <c r="FY9" s="36"/>
      <c r="FZ9" s="36"/>
      <c r="GA9" s="36"/>
      <c r="GB9" s="36"/>
      <c r="GC9" s="36"/>
      <c r="GD9" s="36"/>
      <c r="GE9" s="36"/>
      <c r="GF9" s="36"/>
      <c r="GG9" s="36"/>
      <c r="GH9" s="36"/>
      <c r="GI9" s="36"/>
      <c r="GJ9" s="36"/>
      <c r="GK9" s="36"/>
      <c r="GL9" s="36"/>
      <c r="GM9" s="36"/>
      <c r="GN9" s="36"/>
      <c r="GO9" s="36"/>
      <c r="GP9" s="36"/>
      <c r="GQ9" s="36"/>
      <c r="GR9" s="36"/>
      <c r="GS9" s="36"/>
      <c r="GT9" s="36"/>
      <c r="GU9" s="36"/>
      <c r="GV9" s="36"/>
      <c r="GW9" s="36"/>
      <c r="GX9" s="36"/>
      <c r="GY9" s="36"/>
      <c r="GZ9" s="36"/>
      <c r="HA9" s="36"/>
      <c r="HB9" s="36"/>
      <c r="HC9" s="36"/>
      <c r="HD9" s="36"/>
      <c r="HE9" s="36"/>
      <c r="HF9" s="36"/>
      <c r="HG9" s="36"/>
      <c r="HH9" s="36"/>
      <c r="HI9" s="36"/>
      <c r="HJ9" s="36"/>
      <c r="HK9" s="36"/>
    </row>
    <row r="10" spans="3:13" ht="25.5">
      <c r="C10" s="37"/>
      <c r="D10" s="38"/>
      <c r="E10" s="320" t="s">
        <v>108</v>
      </c>
      <c r="F10" s="320"/>
      <c r="G10" s="320"/>
      <c r="H10" s="320"/>
      <c r="I10" s="320"/>
      <c r="J10" s="320"/>
      <c r="K10" s="39" t="s">
        <v>1</v>
      </c>
      <c r="L10" s="316" t="s">
        <v>107</v>
      </c>
      <c r="M10" s="40"/>
    </row>
    <row r="11" spans="3:13" ht="15.75">
      <c r="C11" s="41"/>
      <c r="D11" s="42"/>
      <c r="E11" s="321" t="s">
        <v>146</v>
      </c>
      <c r="F11" s="321"/>
      <c r="G11" s="321"/>
      <c r="H11" s="321"/>
      <c r="I11" s="321"/>
      <c r="J11" s="321"/>
      <c r="K11" s="43" t="s">
        <v>104</v>
      </c>
      <c r="L11" s="317"/>
      <c r="M11" s="44"/>
    </row>
    <row r="12" spans="3:13" ht="13.5" thickBot="1">
      <c r="C12" s="116" t="s">
        <v>2</v>
      </c>
      <c r="D12" s="45" t="s">
        <v>137</v>
      </c>
      <c r="E12" s="319" t="s">
        <v>169</v>
      </c>
      <c r="F12" s="319"/>
      <c r="G12" s="322" t="s">
        <v>109</v>
      </c>
      <c r="H12" s="323"/>
      <c r="I12" s="322" t="s">
        <v>110</v>
      </c>
      <c r="J12" s="323"/>
      <c r="K12" s="117" t="s">
        <v>3</v>
      </c>
      <c r="L12" s="318"/>
      <c r="M12" s="46" t="s">
        <v>129</v>
      </c>
    </row>
    <row r="13" spans="3:13" ht="12.75">
      <c r="C13" s="47"/>
      <c r="D13" s="48"/>
      <c r="E13" s="49"/>
      <c r="F13" s="50"/>
      <c r="G13" s="34"/>
      <c r="H13" s="51"/>
      <c r="I13" s="52"/>
      <c r="J13" s="51"/>
      <c r="K13" s="35"/>
      <c r="L13" s="53"/>
      <c r="M13" s="44"/>
    </row>
    <row r="14" spans="3:13" ht="12.75">
      <c r="C14" s="54" t="s">
        <v>4</v>
      </c>
      <c r="D14" s="48" t="s">
        <v>5</v>
      </c>
      <c r="F14" s="164">
        <v>0.6</v>
      </c>
      <c r="G14" s="34"/>
      <c r="H14" s="51">
        <v>0.6</v>
      </c>
      <c r="I14" s="52"/>
      <c r="J14" s="51">
        <v>0.6</v>
      </c>
      <c r="K14" s="56">
        <f>IF('Input-Output'!$E$14&gt;0,Calculations!$D$8*IF(Calculations!$C$83=1,0,IF(Calculations!$C$83=2,Calculations!F14/1000000*0.4536,IF($C$83=3,Calculations!H14/1000000*0.4536,Calculations!J14/1000000*0.4536))),$H$8*IF(Calculations!$C$83=1,0,IF(Calculations!$C$83=2,Calculations!F14/1000000*0.4536,IF($C$83=3,Calculations!H14/1000000*0.4536,Calculations!J14/1000000*0.4536))))</f>
        <v>0</v>
      </c>
      <c r="L14" s="53" t="s">
        <v>116</v>
      </c>
      <c r="M14" s="44"/>
    </row>
    <row r="15" spans="3:13" ht="12.75">
      <c r="C15" s="57" t="s">
        <v>6</v>
      </c>
      <c r="D15" s="48" t="s">
        <v>97</v>
      </c>
      <c r="F15" s="164">
        <v>100</v>
      </c>
      <c r="G15" s="34"/>
      <c r="H15" s="51">
        <v>50</v>
      </c>
      <c r="I15" s="52"/>
      <c r="J15" s="51">
        <v>32</v>
      </c>
      <c r="K15" s="56">
        <f>IF('Input-Output'!$E$14&gt;0,Calculations!$D$8*IF(Calculations!$C$83=1,0,IF(Calculations!$C$83=2,Calculations!F15/1000000*0.4536,IF($C$83=3,Calculations!H15/1000000*0.4536,Calculations!J15/1000000*0.4536))),$H$8*IF(Calculations!$C$83=1,0,IF(Calculations!$C$83=2,Calculations!F15/1000000*0.4536,IF($C$83=3,Calculations!H15/1000000*0.4536,Calculations!J15/1000000*0.4536))))</f>
        <v>0</v>
      </c>
      <c r="L15" s="53" t="str">
        <f>IF(Calculations!C83=1,"B",IF(Calculations!C83=2,"D","C"))</f>
        <v>B</v>
      </c>
      <c r="M15" s="44"/>
    </row>
    <row r="16" spans="3:13" ht="12.75">
      <c r="C16" s="54" t="s">
        <v>7</v>
      </c>
      <c r="D16" s="48" t="s">
        <v>8</v>
      </c>
      <c r="F16" s="164">
        <v>84</v>
      </c>
      <c r="G16" s="34"/>
      <c r="H16" s="51">
        <v>84</v>
      </c>
      <c r="I16" s="52"/>
      <c r="J16" s="51">
        <v>84</v>
      </c>
      <c r="K16" s="56">
        <f>IF('Input-Output'!$E$14&gt;0,Calculations!$D$8*IF(Calculations!$C$83=1,0,IF(Calculations!$C$83=2,Calculations!F16/1000000*0.4536,IF($C$83=3,Calculations!H16/1000000*0.4536,Calculations!J16/1000000*0.4536))),$H$8*IF(Calculations!$C$83=1,0,IF(Calculations!$C$83=2,Calculations!F16/1000000*0.4536,IF($C$83=3,Calculations!H16/1000000*0.4536,Calculations!J16/1000000*0.4536))))</f>
        <v>0</v>
      </c>
      <c r="L16" s="53" t="s">
        <v>111</v>
      </c>
      <c r="M16" s="44"/>
    </row>
    <row r="17" spans="3:13" ht="12.75">
      <c r="C17" s="54" t="s">
        <v>9</v>
      </c>
      <c r="D17" s="48" t="s">
        <v>10</v>
      </c>
      <c r="F17" s="164">
        <v>2.2</v>
      </c>
      <c r="G17" s="34"/>
      <c r="H17" s="51">
        <v>2.2</v>
      </c>
      <c r="I17" s="52"/>
      <c r="J17" s="51">
        <v>0.64</v>
      </c>
      <c r="K17" s="56">
        <f>IF('Input-Output'!$E$14&gt;0,Calculations!$D$8*IF(Calculations!$C$83=1,0,IF(Calculations!$C$83=2,Calculations!F17/1000000*0.4536,IF($C$83=3,Calculations!H17/1000000*0.4536,Calculations!J17/1000000*0.4536))),$H$8*IF(Calculations!$C$83=1,0,IF(Calculations!$C$83=2,Calculations!F17/1000000*0.4536,IF($C$83=3,Calculations!H17/1000000*0.4536,Calculations!J17/1000000*0.4536))))</f>
        <v>0</v>
      </c>
      <c r="L17" s="53" t="s">
        <v>118</v>
      </c>
      <c r="M17" s="44"/>
    </row>
    <row r="18" spans="3:13" ht="12.75">
      <c r="C18" s="57" t="s">
        <v>135</v>
      </c>
      <c r="D18" s="48" t="s">
        <v>133</v>
      </c>
      <c r="F18" s="164">
        <v>1.9</v>
      </c>
      <c r="G18" s="34"/>
      <c r="H18" s="51">
        <v>1.9</v>
      </c>
      <c r="I18" s="52"/>
      <c r="J18" s="51">
        <v>1.9</v>
      </c>
      <c r="K18" s="56">
        <f>IF('Input-Output'!$E$14&gt;0,Calculations!$D$8*IF(Calculations!$C$83=1,0,IF(Calculations!$C$83=2,Calculations!F18/1000000*0.4536,IF($C$83=3,Calculations!H18/1000000*0.4536,Calculations!J18/1000000*0.4536))),$H$8*IF(Calculations!$C$83=1,0,IF(Calculations!$C$83=2,Calculations!F18/1000000*0.4536,IF($C$83=3,Calculations!H18/1000000*0.4536,Calculations!J18/1000000*0.4536))))</f>
        <v>0</v>
      </c>
      <c r="L18" s="129" t="s">
        <v>117</v>
      </c>
      <c r="M18" s="44"/>
    </row>
    <row r="19" spans="3:13" ht="12.75">
      <c r="C19" s="57" t="s">
        <v>11</v>
      </c>
      <c r="D19" s="58" t="s">
        <v>12</v>
      </c>
      <c r="F19" s="166">
        <v>120000</v>
      </c>
      <c r="G19" s="35"/>
      <c r="H19" s="59">
        <v>120000</v>
      </c>
      <c r="I19" s="60"/>
      <c r="J19" s="59">
        <v>120000</v>
      </c>
      <c r="K19" s="56">
        <f>IF('Input-Output'!$E$14&gt;0,Calculations!$D$8*IF(Calculations!$C$83=1,0,IF(Calculations!$C$83=2,Calculations!F19/1000000*0.4536,IF($C$83=3,Calculations!H19/1000000*0.4536,Calculations!J19/1000000*0.4536))),$H$8*IF(Calculations!$C$83=1,0,IF(Calculations!$C$83=2,Calculations!F19/1000000*0.4536,IF($C$83=3,Calculations!H19/1000000*0.4536,Calculations!J19/1000000*0.4536))))</f>
        <v>0</v>
      </c>
      <c r="L19" s="53" t="s">
        <v>116</v>
      </c>
      <c r="M19" s="44"/>
    </row>
    <row r="20" spans="3:13" ht="12.75">
      <c r="C20" s="54" t="s">
        <v>13</v>
      </c>
      <c r="D20" s="48" t="s">
        <v>133</v>
      </c>
      <c r="F20" s="164">
        <v>11</v>
      </c>
      <c r="G20" s="34"/>
      <c r="H20" s="51">
        <v>11</v>
      </c>
      <c r="I20" s="52"/>
      <c r="J20" s="51">
        <v>11</v>
      </c>
      <c r="K20" s="56">
        <f>IF('Input-Output'!$E$14&gt;0,Calculations!$D$8*IF(Calculations!$C$83=1,0,IF(Calculations!$C$83=2,Calculations!F20/1000000*0.4536,IF($C$83=3,Calculations!H20/1000000*0.4536,Calculations!J20/1000000*0.4536))),$H$8*IF(Calculations!$C$83=1,0,IF(Calculations!$C$83=2,Calculations!F20/1000000*0.4536,IF($C$83=3,Calculations!H20/1000000*0.4536,Calculations!J20/1000000*0.4536))))</f>
        <v>0</v>
      </c>
      <c r="L20" s="53" t="s">
        <v>111</v>
      </c>
      <c r="M20" s="44"/>
    </row>
    <row r="21" spans="3:13" ht="12.75">
      <c r="C21" s="54" t="s">
        <v>14</v>
      </c>
      <c r="D21" s="48" t="s">
        <v>15</v>
      </c>
      <c r="F21" s="164">
        <v>0.0005</v>
      </c>
      <c r="G21" s="34"/>
      <c r="H21" s="61">
        <v>0.0005</v>
      </c>
      <c r="I21" s="62"/>
      <c r="J21" s="51">
        <v>0.0005</v>
      </c>
      <c r="K21" s="56">
        <f>IF('Input-Output'!$E$14&gt;0,Calculations!$D$8*IF(Calculations!$C$83=1,0,IF(Calculations!$C$83=2,Calculations!F21/1000000*0.4536,IF($C$83=3,Calculations!H21/1000000*0.4536,Calculations!J21/1000000*0.4536))),$H$8*IF(Calculations!$C$83=1,0,IF(Calculations!$C$83=2,Calculations!F21/1000000*0.4536,IF($C$83=3,Calculations!H21/1000000*0.4536,Calculations!J21/1000000*0.4536))))</f>
        <v>0</v>
      </c>
      <c r="L21" s="53" t="s">
        <v>117</v>
      </c>
      <c r="M21" s="44"/>
    </row>
    <row r="22" spans="3:13" ht="12.75">
      <c r="C22" s="54" t="s">
        <v>16</v>
      </c>
      <c r="D22" s="48" t="s">
        <v>17</v>
      </c>
      <c r="F22" s="164">
        <v>2.3</v>
      </c>
      <c r="G22" s="34"/>
      <c r="H22" s="51">
        <v>2.3</v>
      </c>
      <c r="I22" s="52"/>
      <c r="J22" s="51">
        <v>2.3</v>
      </c>
      <c r="K22" s="56">
        <f>IF('Input-Output'!$E$14&gt;0,Calculations!$D$8*IF(Calculations!$C$83=1,0,IF(Calculations!$C$83=2,Calculations!F22/1000000*0.4536,IF($C$83=3,Calculations!H22/1000000*0.4536,Calculations!J22/1000000*0.4536))),$H$8*IF(Calculations!$C$83=1,0,IF(Calculations!$C$83=2,Calculations!F22/1000000*0.4536,IF($C$83=3,Calculations!H22/1000000*0.4536,Calculations!J22/1000000*0.4536))))</f>
        <v>0</v>
      </c>
      <c r="L22" s="53" t="s">
        <v>111</v>
      </c>
      <c r="M22" s="44"/>
    </row>
    <row r="23" spans="3:13" ht="12.75">
      <c r="C23" s="118" t="s">
        <v>18</v>
      </c>
      <c r="D23" s="119" t="s">
        <v>133</v>
      </c>
      <c r="F23" s="165">
        <v>5.5</v>
      </c>
      <c r="G23" s="126"/>
      <c r="H23" s="127">
        <v>5.5</v>
      </c>
      <c r="I23" s="128"/>
      <c r="J23" s="127">
        <v>5.5</v>
      </c>
      <c r="K23" s="56">
        <f>IF('Input-Output'!$E$14&gt;0,Calculations!$D$8*IF(Calculations!$C$83=1,0,IF(Calculations!$C$83=2,Calculations!F23/1000000*0.4536,IF($C$83=3,Calculations!H23/1000000*0.4536,Calculations!J23/1000000*0.4536))),$H$8*IF(Calculations!$C$83=1,0,IF(Calculations!$C$83=2,Calculations!F23/1000000*0.4536,IF($C$83=3,Calculations!H23/1000000*0.4536,Calculations!J23/1000000*0.4536))))</f>
        <v>0</v>
      </c>
      <c r="L23" s="129" t="s">
        <v>119</v>
      </c>
      <c r="M23" s="130"/>
    </row>
    <row r="24" spans="3:13" ht="12.75">
      <c r="C24" s="118" t="s">
        <v>19</v>
      </c>
      <c r="D24" s="119" t="s">
        <v>20</v>
      </c>
      <c r="E24" s="131"/>
      <c r="F24" s="127">
        <v>2.4E-05</v>
      </c>
      <c r="G24" s="131"/>
      <c r="H24" s="127">
        <v>2.4E-05</v>
      </c>
      <c r="I24" s="131"/>
      <c r="J24" s="127">
        <v>2.4E-05</v>
      </c>
      <c r="K24" s="63">
        <f>IF('Input-Output'!$E$14&gt;0,Calculations!$D$8*IF(Calculations!$C$83=1,0,IF(Calculations!$C$83=2,Calculations!F24/1000000*0.4536,IF($C$83=3,Calculations!H24/1000000*0.4536,Calculations!J24/1000000*0.4536))),$H$8*IF(Calculations!$C$83=1,0,IF(Calculations!$C$83=2,Calculations!F24/1000000*0.4536,IF($C$83=3,Calculations!H24/1000000*0.4536,Calculations!J24/1000000*0.4536))))</f>
        <v>0</v>
      </c>
      <c r="L24" s="129" t="s">
        <v>117</v>
      </c>
      <c r="M24" s="130"/>
    </row>
    <row r="25" spans="3:13" ht="12.75">
      <c r="C25" s="118" t="s">
        <v>21</v>
      </c>
      <c r="D25" s="119" t="s">
        <v>98</v>
      </c>
      <c r="E25" s="132" t="s">
        <v>22</v>
      </c>
      <c r="F25" s="133">
        <v>1.8E-06</v>
      </c>
      <c r="G25" s="132" t="s">
        <v>22</v>
      </c>
      <c r="H25" s="133">
        <v>1.8E-06</v>
      </c>
      <c r="I25" s="132" t="s">
        <v>22</v>
      </c>
      <c r="J25" s="133">
        <v>1.8E-06</v>
      </c>
      <c r="K25" s="63">
        <f>IF('Input-Output'!$E$14&gt;0,Calculations!$D$8*IF(Calculations!$C$83=1,0,IF(Calculations!$C$83=2,Calculations!F25/1000000*0.4536,IF($C$83=3,Calculations!H25/1000000*0.4536,Calculations!J25/1000000*0.4536))),$H$8*IF(Calculations!$C$83=1,0,IF(Calculations!$C$83=2,Calculations!F25/1000000*0.4536,IF($C$83=3,Calculations!H25/1000000*0.4536,Calculations!J25/1000000*0.4536))))</f>
        <v>0</v>
      </c>
      <c r="L25" s="129" t="s">
        <v>118</v>
      </c>
      <c r="M25" s="130" t="s">
        <v>130</v>
      </c>
    </row>
    <row r="26" spans="3:13" ht="12.75">
      <c r="C26" s="118" t="s">
        <v>23</v>
      </c>
      <c r="D26" s="119" t="s">
        <v>24</v>
      </c>
      <c r="E26" s="132" t="s">
        <v>22</v>
      </c>
      <c r="F26" s="127">
        <v>1.6E-05</v>
      </c>
      <c r="G26" s="132" t="s">
        <v>22</v>
      </c>
      <c r="H26" s="127">
        <v>1.6E-05</v>
      </c>
      <c r="I26" s="132" t="s">
        <v>22</v>
      </c>
      <c r="J26" s="127">
        <v>1.6E-05</v>
      </c>
      <c r="K26" s="63">
        <f>IF('Input-Output'!$E$14&gt;0,Calculations!$D$8*IF(Calculations!$C$83=1,0,IF(Calculations!$C$83=2,Calculations!F26/1000000*0.4536,IF($C$83=3,Calculations!H26/1000000*0.4536,Calculations!J26/1000000*0.4536))),$H$8*IF(Calculations!$C$83=1,0,IF(Calculations!$C$83=2,Calculations!F26/1000000*0.4536,IF($C$83=3,Calculations!H26/1000000*0.4536,Calculations!J26/1000000*0.4536))))</f>
        <v>0</v>
      </c>
      <c r="L26" s="129" t="s">
        <v>118</v>
      </c>
      <c r="M26" s="130" t="s">
        <v>130</v>
      </c>
    </row>
    <row r="27" spans="3:13" ht="12.75">
      <c r="C27" s="118" t="s">
        <v>25</v>
      </c>
      <c r="D27" s="119" t="s">
        <v>26</v>
      </c>
      <c r="E27" s="132" t="s">
        <v>22</v>
      </c>
      <c r="F27" s="127">
        <v>1.8E-06</v>
      </c>
      <c r="G27" s="132" t="s">
        <v>22</v>
      </c>
      <c r="H27" s="127">
        <v>1.8E-06</v>
      </c>
      <c r="I27" s="132" t="s">
        <v>22</v>
      </c>
      <c r="J27" s="127">
        <v>1.8E-06</v>
      </c>
      <c r="K27" s="63">
        <f>IF('Input-Output'!$E$14&gt;0,Calculations!$D$8*IF(Calculations!$C$83=1,0,IF(Calculations!$C$83=2,Calculations!F27/1000000*0.4536,IF($C$83=3,Calculations!H27/1000000*0.4536,Calculations!J27/1000000*0.4536))),$H$8*IF(Calculations!$C$83=1,0,IF(Calculations!$C$83=2,Calculations!F27/1000000*0.4536,IF($C$83=3,Calculations!H27/1000000*0.4536,Calculations!J27/1000000*0.4536))))</f>
        <v>0</v>
      </c>
      <c r="L27" s="129" t="s">
        <v>118</v>
      </c>
      <c r="M27" s="130" t="s">
        <v>130</v>
      </c>
    </row>
    <row r="28" spans="3:13" ht="12.75">
      <c r="C28" s="134" t="s">
        <v>27</v>
      </c>
      <c r="D28" s="119" t="s">
        <v>106</v>
      </c>
      <c r="E28" s="132" t="s">
        <v>22</v>
      </c>
      <c r="F28" s="127">
        <v>1.8E-06</v>
      </c>
      <c r="G28" s="132" t="s">
        <v>22</v>
      </c>
      <c r="H28" s="127">
        <v>1.8E-06</v>
      </c>
      <c r="I28" s="132" t="s">
        <v>22</v>
      </c>
      <c r="J28" s="127">
        <v>1.8E-06</v>
      </c>
      <c r="K28" s="63">
        <f>IF('Input-Output'!$E$14&gt;0,Calculations!$D$8*IF(Calculations!$C$83=1,0,IF(Calculations!$C$83=2,Calculations!F28/1000000*0.4536,IF($C$83=3,Calculations!H28/1000000*0.4536,Calculations!J28/1000000*0.4536))),$H$8*IF(Calculations!$C$83=1,0,IF(Calculations!$C$83=2,Calculations!F28/1000000*0.4536,IF($C$83=3,Calculations!H28/1000000*0.4536,Calculations!J28/1000000*0.4536))))</f>
        <v>0</v>
      </c>
      <c r="L28" s="129" t="s">
        <v>118</v>
      </c>
      <c r="M28" s="130" t="s">
        <v>130</v>
      </c>
    </row>
    <row r="29" spans="3:13" ht="12.75">
      <c r="C29" s="118" t="s">
        <v>28</v>
      </c>
      <c r="D29" s="119" t="s">
        <v>29</v>
      </c>
      <c r="E29" s="132" t="s">
        <v>22</v>
      </c>
      <c r="F29" s="127">
        <v>2.4E-06</v>
      </c>
      <c r="G29" s="132" t="s">
        <v>22</v>
      </c>
      <c r="H29" s="127">
        <v>2.4E-06</v>
      </c>
      <c r="I29" s="132" t="s">
        <v>22</v>
      </c>
      <c r="J29" s="127">
        <v>2.4E-06</v>
      </c>
      <c r="K29" s="63">
        <f>IF('Input-Output'!$E$14&gt;0,Calculations!$D$8*IF(Calculations!$C$83=1,0,IF(Calculations!$C$83=2,Calculations!F29/1000000*0.4536,IF($C$83=3,Calculations!H29/1000000*0.4536,Calculations!J29/1000000*0.4536))),$H$8*IF(Calculations!$C$83=1,0,IF(Calculations!$C$83=2,Calculations!F29/1000000*0.4536,IF($C$83=3,Calculations!H29/1000000*0.4536,Calculations!J29/1000000*0.4536))))</f>
        <v>0</v>
      </c>
      <c r="L29" s="129" t="s">
        <v>118</v>
      </c>
      <c r="M29" s="130"/>
    </row>
    <row r="30" spans="3:13" ht="12.75">
      <c r="C30" s="118" t="s">
        <v>131</v>
      </c>
      <c r="D30" s="119" t="s">
        <v>30</v>
      </c>
      <c r="E30" s="132" t="s">
        <v>22</v>
      </c>
      <c r="F30" s="127">
        <v>1.8E-06</v>
      </c>
      <c r="G30" s="132" t="s">
        <v>22</v>
      </c>
      <c r="H30" s="127">
        <v>1.8E-06</v>
      </c>
      <c r="I30" s="132" t="s">
        <v>22</v>
      </c>
      <c r="J30" s="127">
        <v>1.8E-06</v>
      </c>
      <c r="K30" s="63">
        <f>IF('Input-Output'!$E$14&gt;0,Calculations!$D$8*IF(Calculations!$C$83=1,0,IF(Calculations!$C$83=2,Calculations!F30/1000000*0.4536,IF($C$83=3,Calculations!H30/1000000*0.4536,Calculations!J30/1000000*0.4536))),$H$8*IF(Calculations!$C$83=1,0,IF(Calculations!$C$83=2,Calculations!F30/1000000*0.4536,IF($C$83=3,Calculations!H30/1000000*0.4536,Calculations!J30/1000000*0.4536))))</f>
        <v>0</v>
      </c>
      <c r="L30" s="129" t="s">
        <v>118</v>
      </c>
      <c r="M30" s="130" t="s">
        <v>130</v>
      </c>
    </row>
    <row r="31" spans="3:13" ht="12.75">
      <c r="C31" s="118" t="s">
        <v>31</v>
      </c>
      <c r="D31" s="119" t="s">
        <v>32</v>
      </c>
      <c r="E31" s="131"/>
      <c r="F31" s="127">
        <v>0.0021</v>
      </c>
      <c r="G31" s="131"/>
      <c r="H31" s="127">
        <v>0.0021</v>
      </c>
      <c r="I31" s="131"/>
      <c r="J31" s="127">
        <v>0.0021</v>
      </c>
      <c r="K31" s="63">
        <f>IF('Input-Output'!$E$14&gt;0,Calculations!$D$8*IF(Calculations!$C$83=1,0,IF(Calculations!$C$83=2,Calculations!F31/1000000*0.4536,IF($C$83=3,Calculations!H31/1000000*0.4536,Calculations!J31/1000000*0.4536))),$H$8*IF(Calculations!$C$83=1,0,IF(Calculations!$C$83=2,Calculations!F31/1000000*0.4536,IF($C$83=3,Calculations!H31/1000000*0.4536,Calculations!J31/1000000*0.4536))))</f>
        <v>0</v>
      </c>
      <c r="L31" s="129" t="s">
        <v>111</v>
      </c>
      <c r="M31" s="130"/>
    </row>
    <row r="32" spans="3:13" ht="12.75">
      <c r="C32" s="118" t="s">
        <v>33</v>
      </c>
      <c r="D32" s="119" t="s">
        <v>34</v>
      </c>
      <c r="E32" s="132" t="s">
        <v>22</v>
      </c>
      <c r="F32" s="127">
        <v>1.2E-06</v>
      </c>
      <c r="G32" s="132" t="s">
        <v>22</v>
      </c>
      <c r="H32" s="127">
        <v>1.2E-06</v>
      </c>
      <c r="I32" s="132" t="s">
        <v>22</v>
      </c>
      <c r="J32" s="127">
        <v>1.2E-06</v>
      </c>
      <c r="K32" s="63">
        <f>IF('Input-Output'!$E$14&gt;0,Calculations!$D$8*IF(Calculations!$C$83=1,0,IF(Calculations!$C$83=2,Calculations!F32/1000000*0.4536,IF($C$83=3,Calculations!H32/1000000*0.4536,Calculations!J32/1000000*0.4536))),$H$8*IF(Calculations!$C$83=1,0,IF(Calculations!$C$83=2,Calculations!F32/1000000*0.4536,IF($C$83=3,Calculations!H32/1000000*0.4536,Calculations!J32/1000000*0.4536))))</f>
        <v>0</v>
      </c>
      <c r="L32" s="129" t="s">
        <v>118</v>
      </c>
      <c r="M32" s="130" t="s">
        <v>130</v>
      </c>
    </row>
    <row r="33" spans="3:13" ht="12.75">
      <c r="C33" s="118" t="s">
        <v>35</v>
      </c>
      <c r="D33" s="119" t="s">
        <v>36</v>
      </c>
      <c r="E33" s="132" t="s">
        <v>22</v>
      </c>
      <c r="F33" s="127">
        <v>1.8E-06</v>
      </c>
      <c r="G33" s="132" t="s">
        <v>22</v>
      </c>
      <c r="H33" s="127">
        <v>1.8E-06</v>
      </c>
      <c r="I33" s="132" t="s">
        <v>22</v>
      </c>
      <c r="J33" s="127">
        <v>1.8E-06</v>
      </c>
      <c r="K33" s="63">
        <f>IF('Input-Output'!$E$14&gt;0,Calculations!$D$8*IF(Calculations!$C$83=1,0,IF(Calculations!$C$83=2,Calculations!F33/1000000*0.4536,IF($C$83=3,Calculations!H33/1000000*0.4536,Calculations!J33/1000000*0.4536))),$H$8*IF(Calculations!$C$83=1,0,IF(Calculations!$C$83=2,Calculations!F33/1000000*0.4536,IF($C$83=3,Calculations!H33/1000000*0.4536,Calculations!J33/1000000*0.4536))))</f>
        <v>0</v>
      </c>
      <c r="L33" s="129" t="s">
        <v>118</v>
      </c>
      <c r="M33" s="130" t="s">
        <v>130</v>
      </c>
    </row>
    <row r="34" spans="3:13" ht="12.75">
      <c r="C34" s="118" t="s">
        <v>37</v>
      </c>
      <c r="D34" s="119" t="s">
        <v>38</v>
      </c>
      <c r="E34" s="132" t="s">
        <v>22</v>
      </c>
      <c r="F34" s="127">
        <v>1.2E-06</v>
      </c>
      <c r="G34" s="132" t="s">
        <v>22</v>
      </c>
      <c r="H34" s="127">
        <v>1.2E-06</v>
      </c>
      <c r="I34" s="132" t="s">
        <v>22</v>
      </c>
      <c r="J34" s="127">
        <v>1.2E-06</v>
      </c>
      <c r="K34" s="63">
        <f>IF('Input-Output'!$E$14&gt;0,Calculations!$D$8*IF(Calculations!$C$83=1,0,IF(Calculations!$C$83=2,Calculations!F34/1000000*0.4536,IF($C$83=3,Calculations!H34/1000000*0.4536,Calculations!J34/1000000*0.4536))),$H$8*IF(Calculations!$C$83=1,0,IF(Calculations!$C$83=2,Calculations!F34/1000000*0.4536,IF($C$83=3,Calculations!H34/1000000*0.4536,Calculations!J34/1000000*0.4536))))</f>
        <v>0</v>
      </c>
      <c r="L34" s="129" t="s">
        <v>118</v>
      </c>
      <c r="M34" s="130" t="s">
        <v>130</v>
      </c>
    </row>
    <row r="35" spans="3:13" ht="12.75">
      <c r="C35" s="118" t="s">
        <v>147</v>
      </c>
      <c r="D35" s="119" t="s">
        <v>148</v>
      </c>
      <c r="E35" s="132" t="s">
        <v>22</v>
      </c>
      <c r="F35" s="127">
        <v>1.8E-06</v>
      </c>
      <c r="G35" s="132" t="s">
        <v>22</v>
      </c>
      <c r="H35" s="127">
        <v>1.8E-06</v>
      </c>
      <c r="I35" s="132" t="s">
        <v>22</v>
      </c>
      <c r="J35" s="127">
        <v>1.8E-06</v>
      </c>
      <c r="K35" s="63">
        <f>IF('Input-Output'!$E$14&gt;0,Calculations!$D$8*IF(Calculations!$C$83=1,0,IF(Calculations!$C$83=2,Calculations!F35/1000000*0.4536,IF($C$83=3,Calculations!H35/1000000*0.4536,Calculations!J35/1000000*0.4536))),$H$8*IF(Calculations!$C$83=1,0,IF(Calculations!$C$83=2,Calculations!F35/1000000*0.4536,IF($C$83=3,Calculations!H35/1000000*0.4536,Calculations!J35/1000000*0.4536))))</f>
        <v>0</v>
      </c>
      <c r="L35" s="129" t="s">
        <v>118</v>
      </c>
      <c r="M35" s="130" t="s">
        <v>130</v>
      </c>
    </row>
    <row r="36" spans="3:13" ht="12.75">
      <c r="C36" s="118" t="s">
        <v>39</v>
      </c>
      <c r="D36" s="119" t="s">
        <v>40</v>
      </c>
      <c r="E36" s="131"/>
      <c r="F36" s="127">
        <v>2.1</v>
      </c>
      <c r="G36" s="131"/>
      <c r="H36" s="127">
        <v>2.1</v>
      </c>
      <c r="I36" s="131"/>
      <c r="J36" s="127">
        <v>2.1</v>
      </c>
      <c r="K36" s="63">
        <f>IF('Input-Output'!$E$14&gt;0,Calculations!$D$8*IF(Calculations!$C$83=1,0,IF(Calculations!$C$83=2,Calculations!F36/1000000*0.4536,IF($C$83=3,Calculations!H36/1000000*0.4536,Calculations!J36/1000000*0.4536))),$H$8*IF(Calculations!$C$83=1,0,IF(Calculations!$C$83=2,Calculations!F36/1000000*0.4536,IF($C$83=3,Calculations!H36/1000000*0.4536,Calculations!J36/1000000*0.4536))))</f>
        <v>0</v>
      </c>
      <c r="L36" s="129" t="s">
        <v>118</v>
      </c>
      <c r="M36" s="130"/>
    </row>
    <row r="37" spans="3:13" ht="12.75">
      <c r="C37" s="118" t="s">
        <v>99</v>
      </c>
      <c r="D37" s="119" t="s">
        <v>41</v>
      </c>
      <c r="E37" s="132" t="s">
        <v>22</v>
      </c>
      <c r="F37" s="127">
        <v>1.8E-06</v>
      </c>
      <c r="G37" s="132" t="s">
        <v>22</v>
      </c>
      <c r="H37" s="127">
        <v>1.8E-06</v>
      </c>
      <c r="I37" s="132" t="s">
        <v>22</v>
      </c>
      <c r="J37" s="127">
        <v>1.8E-06</v>
      </c>
      <c r="K37" s="63">
        <f>IF('Input-Output'!$E$14&gt;0,Calculations!$D$8*IF(Calculations!$C$83=1,0,IF(Calculations!$C$83=2,Calculations!F37/1000000*0.4536,IF($C$83=3,Calculations!H37/1000000*0.4536,Calculations!J37/1000000*0.4536))),$H$8*IF(Calculations!$C$83=1,0,IF(Calculations!$C$83=2,Calculations!F37/1000000*0.4536,IF($C$83=3,Calculations!H37/1000000*0.4536,Calculations!J37/1000000*0.4536))))</f>
        <v>0</v>
      </c>
      <c r="L37" s="129" t="s">
        <v>118</v>
      </c>
      <c r="M37" s="130" t="s">
        <v>130</v>
      </c>
    </row>
    <row r="38" spans="3:13" ht="12.75">
      <c r="C38" s="118" t="s">
        <v>42</v>
      </c>
      <c r="D38" s="119" t="s">
        <v>43</v>
      </c>
      <c r="E38" s="132" t="s">
        <v>22</v>
      </c>
      <c r="F38" s="127">
        <v>1.2E-06</v>
      </c>
      <c r="G38" s="132" t="s">
        <v>22</v>
      </c>
      <c r="H38" s="127">
        <v>1.2E-06</v>
      </c>
      <c r="I38" s="132" t="s">
        <v>22</v>
      </c>
      <c r="J38" s="127">
        <v>1.2E-06</v>
      </c>
      <c r="K38" s="63">
        <f>IF('Input-Output'!$E$14&gt;0,Calculations!$D$8*IF(Calculations!$C$83=1,0,IF(Calculations!$C$83=2,Calculations!F38/1000000*0.4536,IF($C$83=3,Calculations!H38/1000000*0.4536,Calculations!J38/1000000*0.4536))),$H$8*IF(Calculations!$C$83=1,0,IF(Calculations!$C$83=2,Calculations!F38/1000000*0.4536,IF($C$83=3,Calculations!H38/1000000*0.4536,Calculations!J38/1000000*0.4536))))</f>
        <v>0</v>
      </c>
      <c r="L38" s="129" t="s">
        <v>118</v>
      </c>
      <c r="M38" s="130" t="s">
        <v>130</v>
      </c>
    </row>
    <row r="39" spans="3:13" ht="12.75">
      <c r="C39" s="118" t="s">
        <v>44</v>
      </c>
      <c r="D39" s="119" t="s">
        <v>45</v>
      </c>
      <c r="E39" s="131"/>
      <c r="F39" s="127">
        <v>0.0012</v>
      </c>
      <c r="G39" s="131"/>
      <c r="H39" s="127">
        <v>0.0012</v>
      </c>
      <c r="I39" s="131"/>
      <c r="J39" s="127">
        <v>0.0012</v>
      </c>
      <c r="K39" s="63">
        <f>IF('Input-Output'!$E$14&gt;0,Calculations!$D$8*IF(Calculations!$C$83=1,0,IF(Calculations!$C$83=2,Calculations!F39/1000000*0.4536,IF($C$83=3,Calculations!H39/1000000*0.4536,Calculations!J39/1000000*0.4536))),$H$8*IF(Calculations!$C$83=1,0,IF(Calculations!$C$83=2,Calculations!F39/1000000*0.4536,IF($C$83=3,Calculations!H39/1000000*0.4536,Calculations!J39/1000000*0.4536))))</f>
        <v>0</v>
      </c>
      <c r="L39" s="129" t="s">
        <v>118</v>
      </c>
      <c r="M39" s="130"/>
    </row>
    <row r="40" spans="3:13" ht="12.75">
      <c r="C40" s="118" t="s">
        <v>46</v>
      </c>
      <c r="D40" s="119" t="s">
        <v>47</v>
      </c>
      <c r="E40" s="131"/>
      <c r="F40" s="127">
        <v>3.1</v>
      </c>
      <c r="G40" s="131"/>
      <c r="H40" s="127">
        <v>3.1</v>
      </c>
      <c r="I40" s="131"/>
      <c r="J40" s="127">
        <v>3.1</v>
      </c>
      <c r="K40" s="63">
        <f>IF('Input-Output'!$E$14&gt;0,Calculations!$D$8*IF(Calculations!$C$83=1,0,IF(Calculations!$C$83=2,Calculations!F40/1000000*0.4536,IF($C$83=3,Calculations!H40/1000000*0.4536,Calculations!J40/1000000*0.4536))),$H$8*IF(Calculations!$C$83=1,0,IF(Calculations!$C$83=2,Calculations!F40/1000000*0.4536,IF($C$83=3,Calculations!H40/1000000*0.4536,Calculations!J40/1000000*0.4536))))</f>
        <v>0</v>
      </c>
      <c r="L40" s="129" t="s">
        <v>118</v>
      </c>
      <c r="M40" s="130"/>
    </row>
    <row r="41" spans="3:13" ht="12.75">
      <c r="C41" s="118" t="s">
        <v>48</v>
      </c>
      <c r="D41" s="119" t="s">
        <v>49</v>
      </c>
      <c r="E41" s="131"/>
      <c r="F41" s="127">
        <v>3E-06</v>
      </c>
      <c r="G41" s="131"/>
      <c r="H41" s="127">
        <v>3E-06</v>
      </c>
      <c r="I41" s="131"/>
      <c r="J41" s="127">
        <v>3E-06</v>
      </c>
      <c r="K41" s="63">
        <f>IF('Input-Output'!$E$14&gt;0,Calculations!$D$8*IF(Calculations!$C$83=1,0,IF(Calculations!$C$83=2,Calculations!F41/1000000*0.4536,IF($C$83=3,Calculations!H41/1000000*0.4536,Calculations!J41/1000000*0.4536))),$H$8*IF(Calculations!$C$83=1,0,IF(Calculations!$C$83=2,Calculations!F41/1000000*0.4536,IF($C$83=3,Calculations!H41/1000000*0.4536,Calculations!J41/1000000*0.4536))))</f>
        <v>0</v>
      </c>
      <c r="L41" s="129" t="s">
        <v>118</v>
      </c>
      <c r="M41" s="130" t="s">
        <v>130</v>
      </c>
    </row>
    <row r="42" spans="3:13" ht="12.75">
      <c r="C42" s="118" t="s">
        <v>50</v>
      </c>
      <c r="D42" s="119" t="s">
        <v>51</v>
      </c>
      <c r="E42" s="131"/>
      <c r="F42" s="127">
        <v>2.8E-06</v>
      </c>
      <c r="G42" s="131"/>
      <c r="H42" s="127">
        <v>2.8E-06</v>
      </c>
      <c r="I42" s="131"/>
      <c r="J42" s="127">
        <v>2.8E-06</v>
      </c>
      <c r="K42" s="63">
        <f>IF('Input-Output'!$E$14&gt;0,Calculations!$D$8*IF(Calculations!$C$83=1,0,IF(Calculations!$C$83=2,Calculations!F42/1000000*0.4536,IF($C$83=3,Calculations!H42/1000000*0.4536,Calculations!J42/1000000*0.4536))),$H$8*IF(Calculations!$C$83=1,0,IF(Calculations!$C$83=2,Calculations!F42/1000000*0.4536,IF($C$83=3,Calculations!H42/1000000*0.4536,Calculations!J42/1000000*0.4536))))</f>
        <v>0</v>
      </c>
      <c r="L42" s="129" t="s">
        <v>118</v>
      </c>
      <c r="M42" s="130" t="s">
        <v>130</v>
      </c>
    </row>
    <row r="43" spans="3:13" ht="12.75">
      <c r="C43" s="118" t="s">
        <v>52</v>
      </c>
      <c r="D43" s="119" t="s">
        <v>53</v>
      </c>
      <c r="E43" s="131"/>
      <c r="F43" s="127">
        <v>0.075</v>
      </c>
      <c r="G43" s="131"/>
      <c r="H43" s="127">
        <v>0.075</v>
      </c>
      <c r="I43" s="131"/>
      <c r="J43" s="127">
        <v>0.075</v>
      </c>
      <c r="K43" s="63">
        <f>IF('Input-Output'!$E$14&gt;0,Calculations!$D$8*IF(Calculations!$C$83=1,0,IF(Calculations!$C$83=2,Calculations!F43/1000000*0.4536,IF($C$83=3,Calculations!H43/1000000*0.4536,Calculations!J43/1000000*0.4536))),$H$8*IF(Calculations!$C$83=1,0,IF(Calculations!$C$83=2,Calculations!F43/1000000*0.4536,IF($C$83=3,Calculations!H43/1000000*0.4536,Calculations!J43/1000000*0.4536))))</f>
        <v>0</v>
      </c>
      <c r="L43" s="129" t="s">
        <v>111</v>
      </c>
      <c r="M43" s="130"/>
    </row>
    <row r="44" spans="3:13" ht="12.75">
      <c r="C44" s="118" t="s">
        <v>54</v>
      </c>
      <c r="D44" s="119" t="s">
        <v>55</v>
      </c>
      <c r="E44" s="131"/>
      <c r="F44" s="127">
        <v>1.8</v>
      </c>
      <c r="G44" s="131"/>
      <c r="H44" s="127">
        <v>1.8</v>
      </c>
      <c r="I44" s="131"/>
      <c r="J44" s="127">
        <v>1.8</v>
      </c>
      <c r="K44" s="63">
        <f>IF('Input-Output'!$E$14&gt;0,Calculations!$D$8*IF(Calculations!$C$83=1,0,IF(Calculations!$C$83=2,Calculations!F44/1000000*0.4536,IF($C$83=3,Calculations!H44/1000000*0.4536,Calculations!J44/1000000*0.4536))),$H$8*IF(Calculations!$C$83=1,0,IF(Calculations!$C$83=2,Calculations!F44/1000000*0.4536,IF($C$83=3,Calculations!H44/1000000*0.4536,Calculations!J44/1000000*0.4536))))</f>
        <v>0</v>
      </c>
      <c r="L44" s="129" t="s">
        <v>118</v>
      </c>
      <c r="M44" s="130"/>
    </row>
    <row r="45" spans="3:13" ht="12.75">
      <c r="C45" s="118" t="s">
        <v>56</v>
      </c>
      <c r="D45" s="119" t="s">
        <v>57</v>
      </c>
      <c r="E45" s="132" t="s">
        <v>22</v>
      </c>
      <c r="F45" s="127">
        <v>1.8E-06</v>
      </c>
      <c r="G45" s="132" t="s">
        <v>22</v>
      </c>
      <c r="H45" s="127">
        <v>1.8E-06</v>
      </c>
      <c r="I45" s="132" t="s">
        <v>22</v>
      </c>
      <c r="J45" s="127">
        <v>1.8E-06</v>
      </c>
      <c r="K45" s="63">
        <f>IF('Input-Output'!$E$14&gt;0,Calculations!$D$8*IF(Calculations!$C$83=1,0,IF(Calculations!$C$83=2,Calculations!F45/1000000*0.4536,IF($C$83=3,Calculations!H45/1000000*0.4536,Calculations!J45/1000000*0.4536))),$H$8*IF(Calculations!$C$83=1,0,IF(Calculations!$C$83=2,Calculations!F45/1000000*0.4536,IF($C$83=3,Calculations!H45/1000000*0.4536,Calculations!J45/1000000*0.4536))))</f>
        <v>0</v>
      </c>
      <c r="L45" s="129" t="s">
        <v>118</v>
      </c>
      <c r="M45" s="130" t="s">
        <v>130</v>
      </c>
    </row>
    <row r="46" spans="3:13" ht="12.75">
      <c r="C46" s="118" t="s">
        <v>58</v>
      </c>
      <c r="D46" s="119" t="s">
        <v>59</v>
      </c>
      <c r="E46" s="131"/>
      <c r="F46" s="127">
        <v>0.00061</v>
      </c>
      <c r="G46" s="131"/>
      <c r="H46" s="127">
        <v>0.00061</v>
      </c>
      <c r="I46" s="131"/>
      <c r="J46" s="127">
        <v>0.00061</v>
      </c>
      <c r="K46" s="63">
        <f>IF('Input-Output'!$E$14&gt;0,Calculations!$D$8*IF(Calculations!$C$83=1,0,IF(Calculations!$C$83=2,Calculations!F46/1000000*0.4536,IF($C$83=3,Calculations!H46/1000000*0.4536,Calculations!J46/1000000*0.4536))),$H$8*IF(Calculations!$C$83=1,0,IF(Calculations!$C$83=2,Calculations!F46/1000000*0.4536,IF($C$83=3,Calculations!H46/1000000*0.4536,Calculations!J46/1000000*0.4536))))</f>
        <v>0</v>
      </c>
      <c r="L46" s="129" t="s">
        <v>118</v>
      </c>
      <c r="M46" s="130"/>
    </row>
    <row r="47" spans="3:13" ht="12.75">
      <c r="C47" s="118" t="s">
        <v>60</v>
      </c>
      <c r="D47" s="119" t="s">
        <v>61</v>
      </c>
      <c r="E47" s="131"/>
      <c r="F47" s="127">
        <v>2.6</v>
      </c>
      <c r="G47" s="131"/>
      <c r="H47" s="127">
        <v>2.6</v>
      </c>
      <c r="I47" s="131"/>
      <c r="J47" s="127">
        <v>2.6</v>
      </c>
      <c r="K47" s="63">
        <f>IF('Input-Output'!$E$14&gt;0,Calculations!$D$8*IF(Calculations!$C$83=1,0,IF(Calculations!$C$83=2,Calculations!F47/1000000*0.4536,IF($C$83=3,Calculations!H47/1000000*0.4536,Calculations!J47/1000000*0.4536))),$H$8*IF(Calculations!$C$83=1,0,IF(Calculations!$C$83=2,Calculations!F47/1000000*0.4536,IF($C$83=3,Calculations!H47/1000000*0.4536,Calculations!J47/1000000*0.4536))))</f>
        <v>0</v>
      </c>
      <c r="L47" s="129" t="s">
        <v>118</v>
      </c>
      <c r="M47" s="130"/>
    </row>
    <row r="48" spans="3:13" ht="12.75">
      <c r="C48" s="118" t="s">
        <v>62</v>
      </c>
      <c r="D48" s="119" t="s">
        <v>63</v>
      </c>
      <c r="E48" s="131"/>
      <c r="F48" s="127">
        <v>1.7E-05</v>
      </c>
      <c r="G48" s="131"/>
      <c r="H48" s="127">
        <v>1.7E-05</v>
      </c>
      <c r="I48" s="131"/>
      <c r="J48" s="127">
        <v>1.7E-05</v>
      </c>
      <c r="K48" s="63">
        <f>IF('Input-Output'!$E$14&gt;0,Calculations!$D$8*IF(Calculations!$C$83=1,0,IF(Calculations!$C$83=2,Calculations!F48/1000000*0.4536,IF($C$83=3,Calculations!H48/1000000*0.4536,Calculations!J48/1000000*0.4536))),$H$8*IF(Calculations!$C$83=1,0,IF(Calculations!$C$83=2,Calculations!F48/1000000*0.4536,IF($C$83=3,Calculations!H48/1000000*0.4536,Calculations!J48/1000000*0.4536))))</f>
        <v>0</v>
      </c>
      <c r="L48" s="129" t="s">
        <v>117</v>
      </c>
      <c r="M48" s="130" t="s">
        <v>130</v>
      </c>
    </row>
    <row r="49" spans="3:13" ht="12.75">
      <c r="C49" s="118" t="s">
        <v>64</v>
      </c>
      <c r="D49" s="119" t="s">
        <v>65</v>
      </c>
      <c r="E49" s="131"/>
      <c r="F49" s="127">
        <v>1.6</v>
      </c>
      <c r="G49" s="131"/>
      <c r="H49" s="127">
        <v>1.6</v>
      </c>
      <c r="I49" s="131"/>
      <c r="J49" s="127">
        <v>1.6</v>
      </c>
      <c r="K49" s="63">
        <f>IF('Input-Output'!$E$14&gt;0,Calculations!$D$8*IF(Calculations!$C$83=1,0,IF(Calculations!$C$83=2,Calculations!F49/1000000*0.4536,IF($C$83=3,Calculations!H49/1000000*0.4536,Calculations!J49/1000000*0.4536))),$H$8*IF(Calculations!$C$83=1,0,IF(Calculations!$C$83=2,Calculations!F49/1000000*0.4536,IF($C$83=3,Calculations!H49/1000000*0.4536,Calculations!J49/1000000*0.4536))))</f>
        <v>0</v>
      </c>
      <c r="L49" s="129" t="s">
        <v>118</v>
      </c>
      <c r="M49" s="130"/>
    </row>
    <row r="50" spans="3:13" ht="12.75">
      <c r="C50" s="118" t="s">
        <v>66</v>
      </c>
      <c r="D50" s="119" t="s">
        <v>67</v>
      </c>
      <c r="E50" s="131"/>
      <c r="F50" s="136">
        <v>5E-06</v>
      </c>
      <c r="G50" s="131"/>
      <c r="H50" s="136">
        <v>5E-06</v>
      </c>
      <c r="I50" s="131"/>
      <c r="J50" s="136">
        <v>5E-06</v>
      </c>
      <c r="K50" s="63">
        <f>IF('Input-Output'!$E$14&gt;0,Calculations!$D$8*IF(Calculations!$C$83=1,0,IF(Calculations!$C$83=2,Calculations!F50/1000000*0.4536,IF($C$83=3,Calculations!H50/1000000*0.4536,Calculations!J50/1000000*0.4536))),$H$8*IF(Calculations!$C$83=1,0,IF(Calculations!$C$83=2,Calculations!F50/1000000*0.4536,IF($C$83=3,Calculations!H50/1000000*0.4536,Calculations!J50/1000000*0.4536))))</f>
        <v>0</v>
      </c>
      <c r="L50" s="129" t="s">
        <v>118</v>
      </c>
      <c r="M50" s="130" t="s">
        <v>130</v>
      </c>
    </row>
    <row r="51" spans="3:13" ht="12.75">
      <c r="C51" s="118" t="s">
        <v>68</v>
      </c>
      <c r="D51" s="119" t="s">
        <v>69</v>
      </c>
      <c r="E51" s="131"/>
      <c r="F51" s="127">
        <v>0.0034</v>
      </c>
      <c r="G51" s="131"/>
      <c r="H51" s="127">
        <v>0.0034</v>
      </c>
      <c r="I51" s="131"/>
      <c r="J51" s="127">
        <v>0.0034</v>
      </c>
      <c r="K51" s="63">
        <f>IF('Input-Output'!$E$14&gt;0,Calculations!$D$8*IF(Calculations!$C$83=1,0,IF(Calculations!$C$83=2,Calculations!F51/1000000*0.4536,IF($C$83=3,Calculations!H51/1000000*0.4536,Calculations!J51/1000000*0.4536))),$H$8*IF(Calculations!$C$83=1,0,IF(Calculations!$C$83=2,Calculations!F51/1000000*0.4536,IF($C$83=3,Calculations!H51/1000000*0.4536,Calculations!J51/1000000*0.4536))))</f>
        <v>0</v>
      </c>
      <c r="L51" s="129" t="s">
        <v>119</v>
      </c>
      <c r="M51" s="130"/>
    </row>
    <row r="52" spans="3:13" ht="12.75">
      <c r="C52" s="118" t="s">
        <v>132</v>
      </c>
      <c r="D52" s="119" t="s">
        <v>133</v>
      </c>
      <c r="E52" s="131"/>
      <c r="F52" s="127" t="s">
        <v>133</v>
      </c>
      <c r="G52" s="131"/>
      <c r="H52" s="127" t="s">
        <v>133</v>
      </c>
      <c r="I52" s="131"/>
      <c r="J52" s="127" t="s">
        <v>133</v>
      </c>
      <c r="K52" s="135">
        <f>SUMIF(M24:M51,M52,K24:K51)</f>
        <v>0</v>
      </c>
      <c r="L52" s="129" t="s">
        <v>118</v>
      </c>
      <c r="M52" s="130" t="s">
        <v>130</v>
      </c>
    </row>
    <row r="53" spans="3:13" ht="12.75">
      <c r="C53" s="54" t="s">
        <v>70</v>
      </c>
      <c r="D53" s="48" t="s">
        <v>71</v>
      </c>
      <c r="E53" s="65"/>
      <c r="F53" s="51">
        <v>0.0002</v>
      </c>
      <c r="G53" s="65"/>
      <c r="H53" s="51">
        <v>0.0002</v>
      </c>
      <c r="I53" s="65"/>
      <c r="J53" s="51">
        <v>0.0002</v>
      </c>
      <c r="K53" s="66">
        <f>IF('Input-Output'!$E$14&gt;0,Calculations!$D$8*IF(Calculations!$C$83=1,0,IF(Calculations!$C$83=2,Calculations!F53/1000000*0.4536,IF($C$83=3,Calculations!H53/1000000*0.4536,Calculations!J53/1000000*0.4536))),$H$8*IF(Calculations!$C$83=1,0,IF(Calculations!$C$83=2,Calculations!F53/1000000*0.4536,IF($C$83=3,Calculations!H53/1000000*0.4536,Calculations!J53/1000000*0.4536))))</f>
        <v>0</v>
      </c>
      <c r="L53" s="53" t="s">
        <v>118</v>
      </c>
      <c r="M53" s="44"/>
    </row>
    <row r="54" spans="3:13" ht="12.75">
      <c r="C54" s="54" t="s">
        <v>72</v>
      </c>
      <c r="D54" s="48" t="s">
        <v>73</v>
      </c>
      <c r="E54" s="65"/>
      <c r="F54" s="51">
        <v>0.0044</v>
      </c>
      <c r="G54" s="65"/>
      <c r="H54" s="51">
        <v>0.0044</v>
      </c>
      <c r="I54" s="65"/>
      <c r="J54" s="51">
        <v>0.0044</v>
      </c>
      <c r="K54" s="66">
        <f>IF('Input-Output'!$E$14&gt;0,Calculations!$D$8*IF(Calculations!$C$83=1,0,IF(Calculations!$C$83=2,Calculations!F54/1000000*0.4536,IF($C$83=3,Calculations!H54/1000000*0.4536,Calculations!J54/1000000*0.4536))),$H$8*IF(Calculations!$C$83=1,0,IF(Calculations!$C$83=2,Calculations!F54/1000000*0.4536,IF($C$83=3,Calculations!H54/1000000*0.4536,Calculations!J54/1000000*0.4536))))</f>
        <v>0</v>
      </c>
      <c r="L54" s="53" t="s">
        <v>117</v>
      </c>
      <c r="M54" s="44"/>
    </row>
    <row r="55" spans="3:13" ht="12.75">
      <c r="C55" s="54" t="s">
        <v>74</v>
      </c>
      <c r="D55" s="48" t="s">
        <v>75</v>
      </c>
      <c r="E55" s="65" t="s">
        <v>22</v>
      </c>
      <c r="F55" s="51">
        <v>1.2E-05</v>
      </c>
      <c r="G55" s="65" t="s">
        <v>22</v>
      </c>
      <c r="H55" s="51">
        <v>1.2E-05</v>
      </c>
      <c r="I55" s="65" t="s">
        <v>22</v>
      </c>
      <c r="J55" s="51">
        <v>1.2E-05</v>
      </c>
      <c r="K55" s="66">
        <f>IF('Input-Output'!$E$14&gt;0,Calculations!$D$8*IF(Calculations!$C$83=1,0,IF(Calculations!$C$83=2,Calculations!F55/1000000*0.4536,IF($C$83=3,Calculations!H55/1000000*0.4536,Calculations!J55/1000000*0.4536))),$H$8*IF(Calculations!$C$83=1,0,IF(Calculations!$C$83=2,Calculations!F55/1000000*0.4536,IF($C$83=3,Calculations!H55/1000000*0.4536,Calculations!J55/1000000*0.4536))))</f>
        <v>0</v>
      </c>
      <c r="L55" s="53" t="s">
        <v>118</v>
      </c>
      <c r="M55" s="44"/>
    </row>
    <row r="56" spans="3:13" ht="12.75">
      <c r="C56" s="54" t="s">
        <v>76</v>
      </c>
      <c r="D56" s="48" t="s">
        <v>77</v>
      </c>
      <c r="E56" s="65"/>
      <c r="F56" s="51">
        <v>0.0011</v>
      </c>
      <c r="G56" s="65"/>
      <c r="H56" s="51">
        <v>0.0011</v>
      </c>
      <c r="I56" s="65"/>
      <c r="J56" s="51">
        <v>0.0011</v>
      </c>
      <c r="K56" s="66">
        <f>IF('Input-Output'!$E$14&gt;0,Calculations!$D$8*IF(Calculations!$C$83=1,0,IF(Calculations!$C$83=2,Calculations!F56/1000000*0.4536,IF($C$83=3,Calculations!H56/1000000*0.4536,Calculations!J56/1000000*0.4536))),$H$8*IF(Calculations!$C$83=1,0,IF(Calculations!$C$83=2,Calculations!F56/1000000*0.4536,IF($C$83=3,Calculations!H56/1000000*0.4536,Calculations!J56/1000000*0.4536))))</f>
        <v>0</v>
      </c>
      <c r="L56" s="53" t="s">
        <v>117</v>
      </c>
      <c r="M56" s="44"/>
    </row>
    <row r="57" spans="3:13" ht="12.75">
      <c r="C57" s="54" t="s">
        <v>134</v>
      </c>
      <c r="D57" s="48" t="s">
        <v>133</v>
      </c>
      <c r="E57" s="65"/>
      <c r="F57" s="51">
        <v>0.0014</v>
      </c>
      <c r="G57" s="65"/>
      <c r="H57" s="51">
        <v>0.0014</v>
      </c>
      <c r="I57" s="65"/>
      <c r="J57" s="51">
        <v>0.0014</v>
      </c>
      <c r="K57" s="66">
        <f>IF('Input-Output'!$E$14&gt;0,Calculations!$D$8*IF(Calculations!$C$83=1,0,IF(Calculations!$C$83=2,Calculations!F57/1000000*0.4536,IF($C$83=3,Calculations!H57/1000000*0.4536,Calculations!J57/1000000*0.4536))),$H$8*IF(Calculations!$C$83=1,0,IF(Calculations!$C$83=2,Calculations!F57/1000000*0.4536,IF($C$83=3,Calculations!H57/1000000*0.4536,Calculations!J57/1000000*0.4536))))</f>
        <v>0</v>
      </c>
      <c r="L57" s="53" t="s">
        <v>117</v>
      </c>
      <c r="M57" s="44"/>
    </row>
    <row r="58" spans="3:13" ht="12.75">
      <c r="C58" s="54" t="s">
        <v>78</v>
      </c>
      <c r="D58" s="48" t="s">
        <v>79</v>
      </c>
      <c r="E58" s="65"/>
      <c r="F58" s="51">
        <v>8.4E-05</v>
      </c>
      <c r="G58" s="65"/>
      <c r="H58" s="51">
        <v>8.4E-05</v>
      </c>
      <c r="I58" s="65"/>
      <c r="J58" s="51">
        <v>8.4E-05</v>
      </c>
      <c r="K58" s="66">
        <f>IF('Input-Output'!$E$14&gt;0,Calculations!$D$8*IF(Calculations!$C$83=1,0,IF(Calculations!$C$83=2,Calculations!F58/1000000*0.4536,IF($C$83=3,Calculations!H58/1000000*0.4536,Calculations!J58/1000000*0.4536))),$H$8*IF(Calculations!$C$83=1,0,IF(Calculations!$C$83=2,Calculations!F58/1000000*0.4536,IF($C$83=3,Calculations!H58/1000000*0.4536,Calculations!J58/1000000*0.4536))))</f>
        <v>0</v>
      </c>
      <c r="L58" s="53" t="s">
        <v>117</v>
      </c>
      <c r="M58" s="44"/>
    </row>
    <row r="59" spans="3:13" ht="12.75">
      <c r="C59" s="54" t="s">
        <v>80</v>
      </c>
      <c r="D59" s="48" t="s">
        <v>81</v>
      </c>
      <c r="E59" s="65"/>
      <c r="F59" s="51">
        <v>0.00085</v>
      </c>
      <c r="G59" s="65"/>
      <c r="H59" s="51">
        <v>0.00085</v>
      </c>
      <c r="I59" s="65"/>
      <c r="J59" s="51">
        <v>0.00085</v>
      </c>
      <c r="K59" s="66">
        <f>IF('Input-Output'!$E$14&gt;0,Calculations!$D$8*IF(Calculations!$C$83=1,0,IF(Calculations!$C$83=2,Calculations!F59/1000000*0.4536,IF($C$83=3,Calculations!H59/1000000*0.4536,Calculations!J59/1000000*0.4536))),$H$8*IF(Calculations!$C$83=1,0,IF(Calculations!$C$83=2,Calculations!F59/1000000*0.4536,IF($C$83=3,Calculations!H59/1000000*0.4536,Calculations!J59/1000000*0.4536))))</f>
        <v>0</v>
      </c>
      <c r="L59" s="53" t="s">
        <v>119</v>
      </c>
      <c r="M59" s="44"/>
    </row>
    <row r="60" spans="3:13" ht="12.75">
      <c r="C60" s="54" t="s">
        <v>82</v>
      </c>
      <c r="D60" s="48" t="s">
        <v>83</v>
      </c>
      <c r="E60" s="65"/>
      <c r="F60" s="51">
        <v>0.00038</v>
      </c>
      <c r="G60" s="65"/>
      <c r="H60" s="51">
        <v>0.00038</v>
      </c>
      <c r="I60" s="65"/>
      <c r="J60" s="51">
        <v>0.00038</v>
      </c>
      <c r="K60" s="66">
        <f>IF('Input-Output'!$E$14&gt;0,Calculations!$D$8*IF(Calculations!$C$83=1,0,IF(Calculations!$C$83=2,Calculations!F60/1000000*0.4536,IF($C$83=3,Calculations!H60/1000000*0.4536,Calculations!J60/1000000*0.4536))),$H$8*IF(Calculations!$C$83=1,0,IF(Calculations!$C$83=2,Calculations!F60/1000000*0.4536,IF($C$83=3,Calculations!H60/1000000*0.4536,Calculations!J60/1000000*0.4536))))</f>
        <v>0</v>
      </c>
      <c r="L60" s="53" t="s">
        <v>117</v>
      </c>
      <c r="M60" s="44"/>
    </row>
    <row r="61" spans="3:13" ht="12.75">
      <c r="C61" s="54" t="s">
        <v>84</v>
      </c>
      <c r="D61" s="48" t="s">
        <v>85</v>
      </c>
      <c r="E61" s="65"/>
      <c r="F61" s="51">
        <v>0.00026</v>
      </c>
      <c r="G61" s="65"/>
      <c r="H61" s="51">
        <v>0.00026</v>
      </c>
      <c r="I61" s="65"/>
      <c r="J61" s="51">
        <v>0.00026</v>
      </c>
      <c r="K61" s="66">
        <f>IF('Input-Output'!$E$14&gt;0,Calculations!$D$8*IF(Calculations!$C$83=1,0,IF(Calculations!$C$83=2,Calculations!F61/1000000*0.4536,IF($C$83=3,Calculations!H61/1000000*0.4536,Calculations!J61/1000000*0.4536))),$H$8*IF(Calculations!$C$83=1,0,IF(Calculations!$C$83=2,Calculations!F61/1000000*0.4536,IF($C$83=3,Calculations!H61/1000000*0.4536,Calculations!J61/1000000*0.4536))))</f>
        <v>0</v>
      </c>
      <c r="L61" s="53" t="s">
        <v>117</v>
      </c>
      <c r="M61" s="44"/>
    </row>
    <row r="62" spans="3:13" ht="12.75">
      <c r="C62" s="54" t="s">
        <v>86</v>
      </c>
      <c r="D62" s="48" t="s">
        <v>87</v>
      </c>
      <c r="E62" s="65"/>
      <c r="F62" s="51">
        <v>0.0011</v>
      </c>
      <c r="G62" s="65"/>
      <c r="H62" s="51">
        <v>0.0011</v>
      </c>
      <c r="I62" s="65"/>
      <c r="J62" s="51">
        <v>0.0011</v>
      </c>
      <c r="K62" s="66">
        <f>IF('Input-Output'!$E$14&gt;0,Calculations!$D$8*IF(Calculations!$C$83=1,0,IF(Calculations!$C$83=2,Calculations!F62/1000000*0.4536,IF($C$83=3,Calculations!H62/1000000*0.4536,Calculations!J62/1000000*0.4536))),$H$8*IF(Calculations!$C$83=1,0,IF(Calculations!$C$83=2,Calculations!F62/1000000*0.4536,IF($C$83=3,Calculations!H62/1000000*0.4536,Calculations!J62/1000000*0.4536))))</f>
        <v>0</v>
      </c>
      <c r="L62" s="53" t="s">
        <v>117</v>
      </c>
      <c r="M62" s="44"/>
    </row>
    <row r="63" spans="3:13" ht="12.75">
      <c r="C63" s="54" t="s">
        <v>88</v>
      </c>
      <c r="D63" s="48" t="s">
        <v>89</v>
      </c>
      <c r="E63" s="65"/>
      <c r="F63" s="51">
        <v>0.0021</v>
      </c>
      <c r="G63" s="65"/>
      <c r="H63" s="51">
        <v>0.0021</v>
      </c>
      <c r="I63" s="65"/>
      <c r="J63" s="51">
        <v>0.0021</v>
      </c>
      <c r="K63" s="66">
        <f>IF('Input-Output'!$E$14&gt;0,Calculations!$D$8*IF(Calculations!$C$83=1,0,IF(Calculations!$C$83=2,Calculations!F63/1000000*0.4536,IF($C$83=3,Calculations!H63/1000000*0.4536,Calculations!J63/1000000*0.4536))),$H$8*IF(Calculations!$C$83=1,0,IF(Calculations!$C$83=2,Calculations!F63/1000000*0.4536,IF($C$83=3,Calculations!H63/1000000*0.4536,Calculations!J63/1000000*0.4536))))</f>
        <v>0</v>
      </c>
      <c r="L63" s="53" t="s">
        <v>119</v>
      </c>
      <c r="M63" s="44"/>
    </row>
    <row r="64" spans="3:13" ht="12.75">
      <c r="C64" s="54" t="s">
        <v>90</v>
      </c>
      <c r="D64" s="48" t="s">
        <v>91</v>
      </c>
      <c r="E64" s="65" t="s">
        <v>22</v>
      </c>
      <c r="F64" s="51">
        <v>2.4E-05</v>
      </c>
      <c r="G64" s="65" t="s">
        <v>22</v>
      </c>
      <c r="H64" s="51">
        <v>2.4E-05</v>
      </c>
      <c r="I64" s="65" t="s">
        <v>22</v>
      </c>
      <c r="J64" s="51">
        <v>2.4E-05</v>
      </c>
      <c r="K64" s="66">
        <f>IF('Input-Output'!$E$14&gt;0,Calculations!$D$8*IF(Calculations!$C$83=1,0,IF(Calculations!$C$83=2,Calculations!F64/1000000*0.4536,IF($C$83=3,Calculations!H64/1000000*0.4536,Calculations!J64/1000000*0.4536))),$H$8*IF(Calculations!$C$83=1,0,IF(Calculations!$C$83=2,Calculations!F64/1000000*0.4536,IF($C$83=3,Calculations!H64/1000000*0.4536,Calculations!J64/1000000*0.4536))))</f>
        <v>0</v>
      </c>
      <c r="L64" s="53" t="s">
        <v>118</v>
      </c>
      <c r="M64" s="44"/>
    </row>
    <row r="65" spans="3:13" ht="12.75">
      <c r="C65" s="54" t="s">
        <v>92</v>
      </c>
      <c r="D65" s="48" t="s">
        <v>105</v>
      </c>
      <c r="E65" s="65"/>
      <c r="F65" s="51">
        <v>0.0023</v>
      </c>
      <c r="G65" s="65"/>
      <c r="H65" s="51">
        <v>0.0023</v>
      </c>
      <c r="I65" s="65"/>
      <c r="J65" s="51">
        <v>0.0023</v>
      </c>
      <c r="K65" s="66">
        <f>IF('Input-Output'!$E$14&gt;0,Calculations!$D$8*IF(Calculations!$C$83=1,0,IF(Calculations!$C$83=2,Calculations!F65/1000000*0.4536,IF($C$83=3,Calculations!H65/1000000*0.4536,Calculations!J65/1000000*0.4536))),$H$8*IF(Calculations!$C$83=1,0,IF(Calculations!$C$83=2,Calculations!F65/1000000*0.4536,IF($C$83=3,Calculations!H65/1000000*0.4536,Calculations!J65/1000000*0.4536))))</f>
        <v>0</v>
      </c>
      <c r="L65" s="53" t="s">
        <v>117</v>
      </c>
      <c r="M65" s="44"/>
    </row>
    <row r="66" spans="3:13" ht="13.5" thickBot="1">
      <c r="C66" s="67" t="s">
        <v>93</v>
      </c>
      <c r="D66" s="68" t="s">
        <v>94</v>
      </c>
      <c r="E66" s="69"/>
      <c r="F66" s="70">
        <v>0.029</v>
      </c>
      <c r="G66" s="69"/>
      <c r="H66" s="70">
        <v>0.029</v>
      </c>
      <c r="I66" s="69"/>
      <c r="J66" s="70">
        <v>0.029</v>
      </c>
      <c r="K66" s="71">
        <f>IF('Input-Output'!$E$14&gt;0,Calculations!$D$8*IF(Calculations!$C$83=1,0,IF(Calculations!$C$83=2,Calculations!F66/1000000*0.4536,IF($C$83=3,Calculations!H66/1000000*0.4536,Calculations!J66/1000000*0.4536))),$H$8*IF(Calculations!$C$83=1,0,IF(Calculations!$C$83=2,Calculations!F66/1000000*0.4536,IF($C$83=3,Calculations!H66/1000000*0.4536,Calculations!J66/1000000*0.4536))))</f>
        <v>0</v>
      </c>
      <c r="L66" s="72" t="s">
        <v>118</v>
      </c>
      <c r="M66" s="73"/>
    </row>
    <row r="67" spans="3:14" ht="12.75">
      <c r="C67" s="55" t="s">
        <v>145</v>
      </c>
      <c r="D67" s="55"/>
      <c r="E67" s="34"/>
      <c r="F67" s="64"/>
      <c r="G67" s="34"/>
      <c r="H67" s="64"/>
      <c r="I67" s="34"/>
      <c r="J67" s="64"/>
      <c r="K67" s="34"/>
      <c r="L67" s="63"/>
      <c r="M67" s="115"/>
      <c r="N67" s="33"/>
    </row>
    <row r="68" ht="12.75">
      <c r="C68" s="74" t="s">
        <v>95</v>
      </c>
    </row>
    <row r="69" spans="3:219" ht="12.75">
      <c r="C69" s="74" t="s">
        <v>96</v>
      </c>
      <c r="D69" s="74"/>
      <c r="E69" s="74"/>
      <c r="F69" s="74"/>
      <c r="G69" s="74"/>
      <c r="H69" s="77"/>
      <c r="I69" s="74"/>
      <c r="J69" s="77"/>
      <c r="K69" s="74"/>
      <c r="L69" s="74"/>
      <c r="M69" s="26"/>
      <c r="N69" s="26"/>
      <c r="O69" s="26"/>
      <c r="P69" s="26"/>
      <c r="Q69" s="26"/>
      <c r="R69" s="26"/>
      <c r="S69" s="26"/>
      <c r="T69" s="26"/>
      <c r="U69" s="26"/>
      <c r="V69" s="26"/>
      <c r="W69" s="26"/>
      <c r="X69" s="26"/>
      <c r="Y69" s="26"/>
      <c r="Z69" s="26"/>
      <c r="AA69" s="26"/>
      <c r="AB69" s="26"/>
      <c r="AC69" s="26"/>
      <c r="AD69" s="26"/>
      <c r="AE69" s="26"/>
      <c r="AF69" s="26"/>
      <c r="AG69" s="26"/>
      <c r="AH69" s="26"/>
      <c r="AI69" s="26"/>
      <c r="AJ69" s="26"/>
      <c r="AK69" s="26"/>
      <c r="AL69" s="26"/>
      <c r="AM69" s="26"/>
      <c r="AN69" s="26"/>
      <c r="AO69" s="26"/>
      <c r="AP69" s="26"/>
      <c r="AQ69" s="26"/>
      <c r="AR69" s="26"/>
      <c r="AS69" s="26"/>
      <c r="AT69" s="26"/>
      <c r="AU69" s="26"/>
      <c r="AV69" s="26"/>
      <c r="AW69" s="26"/>
      <c r="AX69" s="26"/>
      <c r="AY69" s="26"/>
      <c r="AZ69" s="26"/>
      <c r="BA69" s="26"/>
      <c r="BB69" s="26"/>
      <c r="BC69" s="26"/>
      <c r="BD69" s="26"/>
      <c r="BE69" s="26"/>
      <c r="BF69" s="26"/>
      <c r="BG69" s="26"/>
      <c r="BH69" s="26"/>
      <c r="BI69" s="26"/>
      <c r="BJ69" s="26"/>
      <c r="BK69" s="26"/>
      <c r="BL69" s="26"/>
      <c r="BM69" s="26"/>
      <c r="BN69" s="26"/>
      <c r="BO69" s="26"/>
      <c r="BP69" s="26"/>
      <c r="BQ69" s="26"/>
      <c r="BR69" s="26"/>
      <c r="BS69" s="26"/>
      <c r="BT69" s="26"/>
      <c r="BU69" s="26"/>
      <c r="BV69" s="26"/>
      <c r="BW69" s="26"/>
      <c r="BX69" s="26"/>
      <c r="BY69" s="26"/>
      <c r="BZ69" s="26"/>
      <c r="CA69" s="26"/>
      <c r="CB69" s="26"/>
      <c r="CC69" s="26"/>
      <c r="CD69" s="26"/>
      <c r="CE69" s="26"/>
      <c r="CF69" s="26"/>
      <c r="CG69" s="26"/>
      <c r="CH69" s="26"/>
      <c r="CI69" s="26"/>
      <c r="CJ69" s="26"/>
      <c r="CK69" s="26"/>
      <c r="CL69" s="26"/>
      <c r="CM69" s="26"/>
      <c r="CN69" s="26"/>
      <c r="CO69" s="26"/>
      <c r="CP69" s="26"/>
      <c r="CQ69" s="26"/>
      <c r="CR69" s="26"/>
      <c r="CS69" s="26"/>
      <c r="CT69" s="26"/>
      <c r="CU69" s="26"/>
      <c r="CV69" s="26"/>
      <c r="CW69" s="26"/>
      <c r="CX69" s="26"/>
      <c r="CY69" s="26"/>
      <c r="CZ69" s="26"/>
      <c r="DA69" s="26"/>
      <c r="DB69" s="26"/>
      <c r="DC69" s="26"/>
      <c r="DD69" s="26"/>
      <c r="DE69" s="26"/>
      <c r="DF69" s="26"/>
      <c r="DG69" s="26"/>
      <c r="DH69" s="26"/>
      <c r="DI69" s="26"/>
      <c r="DJ69" s="26"/>
      <c r="DK69" s="26"/>
      <c r="DL69" s="26"/>
      <c r="DM69" s="26"/>
      <c r="DN69" s="26"/>
      <c r="DO69" s="26"/>
      <c r="DP69" s="26"/>
      <c r="DQ69" s="26"/>
      <c r="DR69" s="26"/>
      <c r="DS69" s="26"/>
      <c r="DT69" s="26"/>
      <c r="DU69" s="26"/>
      <c r="DV69" s="26"/>
      <c r="DW69" s="26"/>
      <c r="DX69" s="26"/>
      <c r="DY69" s="26"/>
      <c r="DZ69" s="26"/>
      <c r="EA69" s="26"/>
      <c r="EB69" s="26"/>
      <c r="EC69" s="26"/>
      <c r="ED69" s="26"/>
      <c r="EE69" s="26"/>
      <c r="EF69" s="26"/>
      <c r="EG69" s="26"/>
      <c r="EH69" s="26"/>
      <c r="EI69" s="26"/>
      <c r="EJ69" s="26"/>
      <c r="EK69" s="26"/>
      <c r="EL69" s="26"/>
      <c r="EM69" s="26"/>
      <c r="EN69" s="26"/>
      <c r="EO69" s="26"/>
      <c r="EP69" s="26"/>
      <c r="EQ69" s="26"/>
      <c r="ER69" s="26"/>
      <c r="ES69" s="26"/>
      <c r="ET69" s="26"/>
      <c r="EU69" s="26"/>
      <c r="EV69" s="26"/>
      <c r="EW69" s="26"/>
      <c r="EX69" s="26"/>
      <c r="EY69" s="26"/>
      <c r="EZ69" s="26"/>
      <c r="FA69" s="26"/>
      <c r="FB69" s="26"/>
      <c r="FC69" s="26"/>
      <c r="FD69" s="26"/>
      <c r="FE69" s="26"/>
      <c r="FF69" s="26"/>
      <c r="FG69" s="26"/>
      <c r="FH69" s="26"/>
      <c r="FI69" s="26"/>
      <c r="FJ69" s="26"/>
      <c r="FK69" s="26"/>
      <c r="FL69" s="26"/>
      <c r="FM69" s="26"/>
      <c r="FN69" s="26"/>
      <c r="FO69" s="26"/>
      <c r="FP69" s="26"/>
      <c r="FQ69" s="26"/>
      <c r="FR69" s="26"/>
      <c r="FS69" s="26"/>
      <c r="FT69" s="26"/>
      <c r="FU69" s="26"/>
      <c r="FV69" s="26"/>
      <c r="FW69" s="26"/>
      <c r="FX69" s="26"/>
      <c r="FY69" s="26"/>
      <c r="FZ69" s="26"/>
      <c r="GA69" s="26"/>
      <c r="GB69" s="26"/>
      <c r="GC69" s="26"/>
      <c r="GD69" s="26"/>
      <c r="GE69" s="26"/>
      <c r="GF69" s="26"/>
      <c r="GG69" s="26"/>
      <c r="GH69" s="26"/>
      <c r="GI69" s="26"/>
      <c r="GJ69" s="26"/>
      <c r="GK69" s="26"/>
      <c r="GL69" s="26"/>
      <c r="GM69" s="26"/>
      <c r="GN69" s="26"/>
      <c r="GO69" s="26"/>
      <c r="GP69" s="26"/>
      <c r="GQ69" s="26"/>
      <c r="GR69" s="26"/>
      <c r="GS69" s="26"/>
      <c r="GT69" s="26"/>
      <c r="GU69" s="26"/>
      <c r="GV69" s="26"/>
      <c r="GW69" s="26"/>
      <c r="GX69" s="26"/>
      <c r="GY69" s="26"/>
      <c r="GZ69" s="26"/>
      <c r="HA69" s="26"/>
      <c r="HB69" s="26"/>
      <c r="HC69" s="26"/>
      <c r="HD69" s="26"/>
      <c r="HE69" s="26"/>
      <c r="HF69" s="26"/>
      <c r="HG69" s="26"/>
      <c r="HH69" s="26"/>
      <c r="HI69" s="26"/>
      <c r="HJ69" s="26"/>
      <c r="HK69" s="26"/>
    </row>
    <row r="70" spans="1:12" s="26" customFormat="1" ht="12.75">
      <c r="A70" s="154"/>
      <c r="C70" s="1"/>
      <c r="D70" s="74"/>
      <c r="E70" s="74"/>
      <c r="F70" s="74"/>
      <c r="G70" s="74"/>
      <c r="H70" s="77"/>
      <c r="I70" s="74"/>
      <c r="J70" s="77"/>
      <c r="K70" s="74"/>
      <c r="L70" s="74"/>
    </row>
    <row r="71" spans="1:219" s="26" customFormat="1" ht="12.75">
      <c r="A71" s="154"/>
      <c r="C71" s="78" t="s">
        <v>100</v>
      </c>
      <c r="D71" s="1"/>
      <c r="E71" s="1"/>
      <c r="F71" s="1"/>
      <c r="G71" s="1"/>
      <c r="H71" s="79"/>
      <c r="I71" s="1"/>
      <c r="J71" s="79"/>
      <c r="K71" s="1"/>
      <c r="L71" s="1"/>
      <c r="M71" s="27"/>
      <c r="N71" s="36"/>
      <c r="O71" s="36"/>
      <c r="P71" s="36"/>
      <c r="Q71" s="36"/>
      <c r="R71" s="36"/>
      <c r="S71" s="36"/>
      <c r="T71" s="36"/>
      <c r="U71" s="36"/>
      <c r="V71" s="36"/>
      <c r="W71" s="36"/>
      <c r="X71" s="36"/>
      <c r="Y71" s="36"/>
      <c r="Z71" s="36"/>
      <c r="AA71" s="36"/>
      <c r="AB71" s="36"/>
      <c r="AC71" s="36"/>
      <c r="AD71" s="36"/>
      <c r="AE71" s="36"/>
      <c r="AF71" s="36"/>
      <c r="AG71" s="36"/>
      <c r="AH71" s="36"/>
      <c r="AI71" s="36"/>
      <c r="AJ71" s="36"/>
      <c r="AK71" s="36"/>
      <c r="AL71" s="36"/>
      <c r="AM71" s="36"/>
      <c r="AN71" s="36"/>
      <c r="AO71" s="36"/>
      <c r="AP71" s="36"/>
      <c r="AQ71" s="36"/>
      <c r="AR71" s="36"/>
      <c r="AS71" s="36"/>
      <c r="AT71" s="36"/>
      <c r="AU71" s="36"/>
      <c r="AV71" s="36"/>
      <c r="AW71" s="36"/>
      <c r="AX71" s="36"/>
      <c r="AY71" s="36"/>
      <c r="AZ71" s="36"/>
      <c r="BA71" s="36"/>
      <c r="BB71" s="36"/>
      <c r="BC71" s="36"/>
      <c r="BD71" s="36"/>
      <c r="BE71" s="36"/>
      <c r="BF71" s="36"/>
      <c r="BG71" s="36"/>
      <c r="BH71" s="36"/>
      <c r="BI71" s="36"/>
      <c r="BJ71" s="36"/>
      <c r="BK71" s="36"/>
      <c r="BL71" s="36"/>
      <c r="BM71" s="36"/>
      <c r="BN71" s="36"/>
      <c r="BO71" s="36"/>
      <c r="BP71" s="36"/>
      <c r="BQ71" s="36"/>
      <c r="BR71" s="36"/>
      <c r="BS71" s="36"/>
      <c r="BT71" s="36"/>
      <c r="BU71" s="36"/>
      <c r="BV71" s="36"/>
      <c r="BW71" s="36"/>
      <c r="BX71" s="36"/>
      <c r="BY71" s="36"/>
      <c r="BZ71" s="36"/>
      <c r="CA71" s="36"/>
      <c r="CB71" s="36"/>
      <c r="CC71" s="36"/>
      <c r="CD71" s="36"/>
      <c r="CE71" s="36"/>
      <c r="CF71" s="36"/>
      <c r="CG71" s="36"/>
      <c r="CH71" s="36"/>
      <c r="CI71" s="36"/>
      <c r="CJ71" s="36"/>
      <c r="CK71" s="36"/>
      <c r="CL71" s="36"/>
      <c r="CM71" s="36"/>
      <c r="CN71" s="36"/>
      <c r="CO71" s="36"/>
      <c r="CP71" s="36"/>
      <c r="CQ71" s="36"/>
      <c r="CR71" s="36"/>
      <c r="CS71" s="36"/>
      <c r="CT71" s="36"/>
      <c r="CU71" s="36"/>
      <c r="CV71" s="36"/>
      <c r="CW71" s="36"/>
      <c r="CX71" s="36"/>
      <c r="CY71" s="36"/>
      <c r="CZ71" s="36"/>
      <c r="DA71" s="36"/>
      <c r="DB71" s="36"/>
      <c r="DC71" s="36"/>
      <c r="DD71" s="36"/>
      <c r="DE71" s="36"/>
      <c r="DF71" s="36"/>
      <c r="DG71" s="36"/>
      <c r="DH71" s="36"/>
      <c r="DI71" s="36"/>
      <c r="DJ71" s="36"/>
      <c r="DK71" s="36"/>
      <c r="DL71" s="36"/>
      <c r="DM71" s="36"/>
      <c r="DN71" s="36"/>
      <c r="DO71" s="36"/>
      <c r="DP71" s="36"/>
      <c r="DQ71" s="36"/>
      <c r="DR71" s="36"/>
      <c r="DS71" s="36"/>
      <c r="DT71" s="36"/>
      <c r="DU71" s="36"/>
      <c r="DV71" s="36"/>
      <c r="DW71" s="36"/>
      <c r="DX71" s="36"/>
      <c r="DY71" s="36"/>
      <c r="DZ71" s="36"/>
      <c r="EA71" s="36"/>
      <c r="EB71" s="36"/>
      <c r="EC71" s="36"/>
      <c r="ED71" s="36"/>
      <c r="EE71" s="36"/>
      <c r="EF71" s="36"/>
      <c r="EG71" s="36"/>
      <c r="EH71" s="36"/>
      <c r="EI71" s="36"/>
      <c r="EJ71" s="36"/>
      <c r="EK71" s="36"/>
      <c r="EL71" s="36"/>
      <c r="EM71" s="36"/>
      <c r="EN71" s="36"/>
      <c r="EO71" s="36"/>
      <c r="EP71" s="36"/>
      <c r="EQ71" s="36"/>
      <c r="ER71" s="36"/>
      <c r="ES71" s="36"/>
      <c r="ET71" s="36"/>
      <c r="EU71" s="36"/>
      <c r="EV71" s="36"/>
      <c r="EW71" s="36"/>
      <c r="EX71" s="36"/>
      <c r="EY71" s="36"/>
      <c r="EZ71" s="36"/>
      <c r="FA71" s="36"/>
      <c r="FB71" s="36"/>
      <c r="FC71" s="36"/>
      <c r="FD71" s="36"/>
      <c r="FE71" s="36"/>
      <c r="FF71" s="36"/>
      <c r="FG71" s="36"/>
      <c r="FH71" s="36"/>
      <c r="FI71" s="36"/>
      <c r="FJ71" s="36"/>
      <c r="FK71" s="36"/>
      <c r="FL71" s="36"/>
      <c r="FM71" s="36"/>
      <c r="FN71" s="36"/>
      <c r="FO71" s="36"/>
      <c r="FP71" s="36"/>
      <c r="FQ71" s="36"/>
      <c r="FR71" s="36"/>
      <c r="FS71" s="36"/>
      <c r="FT71" s="36"/>
      <c r="FU71" s="36"/>
      <c r="FV71" s="36"/>
      <c r="FW71" s="36"/>
      <c r="FX71" s="36"/>
      <c r="FY71" s="36"/>
      <c r="FZ71" s="36"/>
      <c r="GA71" s="36"/>
      <c r="GB71" s="36"/>
      <c r="GC71" s="36"/>
      <c r="GD71" s="36"/>
      <c r="GE71" s="36"/>
      <c r="GF71" s="36"/>
      <c r="GG71" s="36"/>
      <c r="GH71" s="36"/>
      <c r="GI71" s="36"/>
      <c r="GJ71" s="36"/>
      <c r="GK71" s="36"/>
      <c r="GL71" s="36"/>
      <c r="GM71" s="36"/>
      <c r="GN71" s="36"/>
      <c r="GO71" s="36"/>
      <c r="GP71" s="36"/>
      <c r="GQ71" s="36"/>
      <c r="GR71" s="36"/>
      <c r="GS71" s="36"/>
      <c r="GT71" s="36"/>
      <c r="GU71" s="36"/>
      <c r="GV71" s="36"/>
      <c r="GW71" s="36"/>
      <c r="GX71" s="36"/>
      <c r="GY71" s="36"/>
      <c r="GZ71" s="36"/>
      <c r="HA71" s="36"/>
      <c r="HB71" s="36"/>
      <c r="HC71" s="36"/>
      <c r="HD71" s="36"/>
      <c r="HE71" s="36"/>
      <c r="HF71" s="36"/>
      <c r="HG71" s="36"/>
      <c r="HH71" s="36"/>
      <c r="HI71" s="36"/>
      <c r="HJ71" s="36"/>
      <c r="HK71" s="36"/>
    </row>
    <row r="72" spans="5:12" ht="15">
      <c r="E72" s="80" t="s">
        <v>139</v>
      </c>
      <c r="F72" s="81" t="s">
        <v>101</v>
      </c>
      <c r="G72" s="1"/>
      <c r="H72" s="79"/>
      <c r="I72" s="1"/>
      <c r="J72" s="79"/>
      <c r="K72" s="1"/>
      <c r="L72" s="1"/>
    </row>
    <row r="73" spans="5:12" ht="15">
      <c r="E73" s="80" t="s">
        <v>102</v>
      </c>
      <c r="F73" s="82">
        <f>IF(D8&gt;0,D8,H8)</f>
        <v>0</v>
      </c>
      <c r="G73" s="81" t="s">
        <v>159</v>
      </c>
      <c r="H73" s="79"/>
      <c r="I73" s="1"/>
      <c r="J73" s="79"/>
      <c r="K73" s="1"/>
      <c r="L73" s="1"/>
    </row>
    <row r="74" spans="5:12" ht="12.75">
      <c r="E74" s="80" t="s">
        <v>103</v>
      </c>
      <c r="F74" s="137">
        <f>F73*100/1000000*0.4536</f>
        <v>0</v>
      </c>
      <c r="G74" s="1"/>
      <c r="H74" s="79"/>
      <c r="I74" s="1"/>
      <c r="J74" s="79"/>
      <c r="K74" s="1"/>
      <c r="L74" s="1"/>
    </row>
    <row r="75" spans="3:12" ht="12.75">
      <c r="C75" s="1"/>
      <c r="D75" s="1"/>
      <c r="E75" s="1"/>
      <c r="F75" s="1"/>
      <c r="G75" s="1"/>
      <c r="H75" s="79"/>
      <c r="I75" s="1"/>
      <c r="J75" s="79"/>
      <c r="K75" s="1"/>
      <c r="L75" s="1"/>
    </row>
    <row r="76" spans="3:12" ht="13.5" thickBot="1">
      <c r="C76" s="1"/>
      <c r="D76" s="1"/>
      <c r="E76" s="1"/>
      <c r="F76" s="1"/>
      <c r="G76" s="1"/>
      <c r="H76" s="79"/>
      <c r="I76" s="1"/>
      <c r="J76" s="79"/>
      <c r="K76" s="1"/>
      <c r="L76" s="1"/>
    </row>
    <row r="77" spans="3:12" ht="13.5" thickBot="1">
      <c r="C77" s="313" t="s">
        <v>160</v>
      </c>
      <c r="D77" s="314"/>
      <c r="E77" s="314"/>
      <c r="F77" s="314"/>
      <c r="G77" s="314"/>
      <c r="H77" s="315"/>
      <c r="I77" s="1"/>
      <c r="J77" s="79"/>
      <c r="K77" s="1"/>
      <c r="L77" s="1"/>
    </row>
    <row r="78" spans="3:12" ht="12.75">
      <c r="C78" s="138" t="s">
        <v>113</v>
      </c>
      <c r="D78" s="139"/>
      <c r="E78" s="139"/>
      <c r="F78" s="140" t="s">
        <v>155</v>
      </c>
      <c r="G78" s="139"/>
      <c r="H78" s="141" t="s">
        <v>155</v>
      </c>
      <c r="I78" s="1"/>
      <c r="J78" s="79"/>
      <c r="K78" s="1"/>
      <c r="L78" s="1"/>
    </row>
    <row r="79" spans="3:12" ht="12.75">
      <c r="C79" s="167" t="s">
        <v>166</v>
      </c>
      <c r="D79" s="143"/>
      <c r="E79" s="143"/>
      <c r="F79" s="144"/>
      <c r="G79" s="143"/>
      <c r="H79" s="145"/>
      <c r="I79" s="1"/>
      <c r="J79" s="79"/>
      <c r="K79" s="1"/>
      <c r="L79" s="1"/>
    </row>
    <row r="80" spans="3:12" ht="12.75">
      <c r="C80" s="142" t="s">
        <v>170</v>
      </c>
      <c r="D80" s="143"/>
      <c r="E80" s="143"/>
      <c r="F80" s="144" t="s">
        <v>161</v>
      </c>
      <c r="G80" s="143"/>
      <c r="H80" s="145" t="s">
        <v>161</v>
      </c>
      <c r="I80" s="1"/>
      <c r="J80" s="79"/>
      <c r="K80" s="1"/>
      <c r="L80" s="1"/>
    </row>
    <row r="81" spans="3:12" ht="12.75">
      <c r="C81" s="142" t="s">
        <v>114</v>
      </c>
      <c r="D81" s="143"/>
      <c r="E81" s="143"/>
      <c r="F81" s="143" t="s">
        <v>156</v>
      </c>
      <c r="G81" s="143"/>
      <c r="H81" s="146" t="s">
        <v>138</v>
      </c>
      <c r="I81" s="1"/>
      <c r="J81" s="79"/>
      <c r="K81" s="1"/>
      <c r="L81" s="1"/>
    </row>
    <row r="82" spans="3:12" ht="12.75">
      <c r="C82" s="142" t="s">
        <v>115</v>
      </c>
      <c r="D82" s="143"/>
      <c r="E82" s="143"/>
      <c r="F82" s="143" t="s">
        <v>157</v>
      </c>
      <c r="G82" s="143"/>
      <c r="H82" s="146" t="s">
        <v>158</v>
      </c>
      <c r="I82" s="1"/>
      <c r="J82" s="79"/>
      <c r="K82" s="1"/>
      <c r="L82" s="1"/>
    </row>
    <row r="83" spans="3:12" ht="13.5" thickBot="1">
      <c r="C83" s="168">
        <v>1</v>
      </c>
      <c r="D83" s="169"/>
      <c r="E83" s="169"/>
      <c r="F83" s="169">
        <v>1</v>
      </c>
      <c r="G83" s="169"/>
      <c r="H83" s="170">
        <v>1</v>
      </c>
      <c r="I83" s="1"/>
      <c r="J83" s="79"/>
      <c r="K83" s="1"/>
      <c r="L83" s="1"/>
    </row>
    <row r="84" spans="3:12" ht="12.75">
      <c r="C84" s="1"/>
      <c r="D84" s="1"/>
      <c r="E84" s="1"/>
      <c r="F84" s="1"/>
      <c r="G84" s="1"/>
      <c r="H84" s="79"/>
      <c r="I84" s="1"/>
      <c r="J84" s="79"/>
      <c r="K84" s="1"/>
      <c r="L84" s="1"/>
    </row>
    <row r="85" spans="3:12" ht="12.75">
      <c r="C85" s="1"/>
      <c r="D85" s="1"/>
      <c r="E85" s="1"/>
      <c r="F85" s="1"/>
      <c r="G85" s="1"/>
      <c r="H85" s="79"/>
      <c r="I85" s="1"/>
      <c r="J85" s="79"/>
      <c r="K85" s="1"/>
      <c r="L85" s="1"/>
    </row>
    <row r="86" ht="12.75"/>
    <row r="87" ht="12.75"/>
  </sheetData>
  <sheetProtection sheet="1" objects="1" scenarios="1"/>
  <mergeCells count="9">
    <mergeCell ref="C77:H77"/>
    <mergeCell ref="C4:M4"/>
    <mergeCell ref="L10:L12"/>
    <mergeCell ref="E12:F12"/>
    <mergeCell ref="E10:J10"/>
    <mergeCell ref="E11:J11"/>
    <mergeCell ref="G12:H12"/>
    <mergeCell ref="I12:J12"/>
    <mergeCell ref="C5:M5"/>
  </mergeCells>
  <printOptions horizontalCentered="1"/>
  <pageMargins left="0.5" right="0.5" top="0.5" bottom="0.5" header="0.25" footer="0.25"/>
  <pageSetup fitToHeight="1" fitToWidth="1" horizontalDpi="600" verticalDpi="600" orientation="portrait" scale="70" r:id="rId2"/>
  <headerFooter alignWithMargins="0">
    <oddFooter>&amp;L&amp;"Times New Roman,Regular"Pinchin Report No.:&amp;C&amp;"Times New Roman,Regular"Page &amp;P of &amp;N&amp;R&amp;"Times New Roman,Regular"Pinchin Environmental</oddFooter>
  </headerFooter>
  <drawing r:id="rId1"/>
</worksheet>
</file>

<file path=xl/worksheets/sheet5.xml><?xml version="1.0" encoding="utf-8"?>
<worksheet xmlns="http://schemas.openxmlformats.org/spreadsheetml/2006/main" xmlns:r="http://schemas.openxmlformats.org/officeDocument/2006/relationships">
  <sheetPr>
    <tabColor theme="3" tint="-0.24997000396251678"/>
  </sheetPr>
  <dimension ref="A1:D27"/>
  <sheetViews>
    <sheetView zoomScalePageLayoutView="0" workbookViewId="0" topLeftCell="A1">
      <selection activeCell="A1" sqref="A1"/>
    </sheetView>
  </sheetViews>
  <sheetFormatPr defaultColWidth="9.140625" defaultRowHeight="12.75"/>
  <cols>
    <col min="1" max="1" width="9.7109375" style="156" customWidth="1"/>
    <col min="2" max="2" width="18.140625" style="25" customWidth="1"/>
    <col min="3" max="3" width="96.28125" style="25" customWidth="1"/>
    <col min="4" max="16384" width="9.140625" style="25" customWidth="1"/>
  </cols>
  <sheetData>
    <row r="1" spans="1:3" s="102" customFormat="1" ht="47.25" customHeight="1">
      <c r="A1" s="148"/>
      <c r="C1" s="110"/>
    </row>
    <row r="2" s="102" customFormat="1" ht="15">
      <c r="C2" s="155" t="s">
        <v>143</v>
      </c>
    </row>
    <row r="3" ht="16.5" customHeight="1" thickBot="1">
      <c r="C3" s="275" t="str">
        <f>Instructions!C4</f>
        <v>Version 3.3, Last Updated: Mar, 2014  SI,ZI</v>
      </c>
    </row>
    <row r="4" spans="1:4" s="102" customFormat="1" ht="36" customHeight="1" thickBot="1">
      <c r="A4" s="148"/>
      <c r="C4" s="120" t="s">
        <v>165</v>
      </c>
      <c r="D4" s="109"/>
    </row>
    <row r="5" spans="1:4" s="102" customFormat="1" ht="15.75" thickBot="1">
      <c r="A5" s="148"/>
      <c r="C5" s="121"/>
      <c r="D5" s="109"/>
    </row>
    <row r="6" ht="33.75" customHeight="1">
      <c r="C6" s="239" t="s">
        <v>144</v>
      </c>
    </row>
    <row r="7" ht="15">
      <c r="C7" s="240" t="s">
        <v>149</v>
      </c>
    </row>
    <row r="8" ht="15">
      <c r="C8" s="240"/>
    </row>
    <row r="9" ht="15">
      <c r="C9" s="241"/>
    </row>
    <row r="10" ht="13.5">
      <c r="C10" s="242"/>
    </row>
    <row r="11" ht="13.5" thickBot="1">
      <c r="C11" s="243"/>
    </row>
    <row r="12" ht="12.75"/>
    <row r="13" ht="23.25" thickBot="1">
      <c r="C13" s="223" t="s">
        <v>197</v>
      </c>
    </row>
    <row r="14" ht="31.5">
      <c r="C14" s="224" t="s">
        <v>188</v>
      </c>
    </row>
    <row r="15" ht="42.75">
      <c r="C15" s="225" t="s">
        <v>189</v>
      </c>
    </row>
    <row r="16" ht="42.75">
      <c r="C16" s="225" t="s">
        <v>190</v>
      </c>
    </row>
    <row r="17" ht="29.25">
      <c r="C17" s="225" t="s">
        <v>191</v>
      </c>
    </row>
    <row r="18" ht="9" customHeight="1" thickBot="1">
      <c r="C18" s="226"/>
    </row>
    <row r="19" ht="33.75">
      <c r="C19" s="184" t="s">
        <v>192</v>
      </c>
    </row>
    <row r="20" ht="12.75">
      <c r="C20" s="147"/>
    </row>
    <row r="21" ht="12.75">
      <c r="C21" s="147"/>
    </row>
    <row r="22" ht="12.75">
      <c r="C22" s="147"/>
    </row>
    <row r="23" ht="12.75">
      <c r="C23" s="147"/>
    </row>
    <row r="24" ht="12.75">
      <c r="C24" s="147"/>
    </row>
    <row r="25" ht="12.75">
      <c r="C25" s="147"/>
    </row>
    <row r="26" ht="12.75">
      <c r="C26" s="147"/>
    </row>
    <row r="27" ht="12.75">
      <c r="C27" s="147"/>
    </row>
  </sheetData>
  <sheetProtection sheet="1"/>
  <hyperlinks>
    <hyperlink ref="C7" r:id="rId1" display="http://www.epa.gov/ttn/chief/ap42/ch01/final/c01s04.pdf"/>
    <hyperlink ref="C19" r:id="rId2" display="1 For details refer to the Environmental Reporting and Disclosure Bylaw available at the ChemTRAC website."/>
  </hyperlinks>
  <printOptions/>
  <pageMargins left="0.7" right="0.7" top="0.75" bottom="0.75" header="0.3" footer="0.3"/>
  <pageSetup orientation="portrait" paperSize="9"/>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Pinchin Environmental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McDonald, Shawn</dc:creator>
  <cp:keywords/>
  <dc:description/>
  <cp:lastModifiedBy>bmohamme</cp:lastModifiedBy>
  <cp:lastPrinted>2010-09-21T16:06:54Z</cp:lastPrinted>
  <dcterms:created xsi:type="dcterms:W3CDTF">2006-05-16T21:51:41Z</dcterms:created>
  <dcterms:modified xsi:type="dcterms:W3CDTF">2014-03-20T15:40:26Z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