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5480" windowHeight="8220" tabRatio="761" activeTab="0"/>
  </bookViews>
  <sheets>
    <sheet name="Instructions" sheetId="1" r:id="rId1"/>
    <sheet name="Input-Output" sheetId="2" r:id="rId2"/>
    <sheet name="All Substances" sheetId="3" r:id="rId3"/>
    <sheet name="Calculations" sheetId="4" r:id="rId4"/>
    <sheet name="References" sheetId="5" r:id="rId5"/>
  </sheets>
  <definedNames>
    <definedName name="Boulton">'Calculations'!$C$96:$C$98</definedName>
    <definedName name="_xlnm.Print_Area" localSheetId="0">'Instructions'!$C$1:$D$30</definedName>
    <definedName name="units">'Calculations'!$D$96:$D$98</definedName>
  </definedNames>
  <calcPr fullCalcOnLoad="1"/>
</workbook>
</file>

<file path=xl/sharedStrings.xml><?xml version="1.0" encoding="utf-8"?>
<sst xmlns="http://schemas.openxmlformats.org/spreadsheetml/2006/main" count="379" uniqueCount="206">
  <si>
    <t>Quantity of Wood Treated</t>
  </si>
  <si>
    <t>Treatment Cycle Includes Conditioning with Boulton Process?</t>
  </si>
  <si>
    <t>Boulton</t>
  </si>
  <si>
    <t>Yes</t>
  </si>
  <si>
    <t>No</t>
  </si>
  <si>
    <t>Phenanthrene</t>
  </si>
  <si>
    <t>Fluorene</t>
  </si>
  <si>
    <t>Fluoranthene</t>
  </si>
  <si>
    <t>Pyrene</t>
  </si>
  <si>
    <t>Dibenzofuran</t>
  </si>
  <si>
    <t>Methylanthracenes</t>
  </si>
  <si>
    <t>Naphthalene</t>
  </si>
  <si>
    <t>Methylfluorenes</t>
  </si>
  <si>
    <t>Methylphenanthrenes</t>
  </si>
  <si>
    <t>Chrysene</t>
  </si>
  <si>
    <t>Dimethylnaphthalenes</t>
  </si>
  <si>
    <t>Anthracene</t>
  </si>
  <si>
    <t>Carbazole</t>
  </si>
  <si>
    <t>Benzofluorenes</t>
  </si>
  <si>
    <t>2-Methylnaphthalene</t>
  </si>
  <si>
    <t>1-Methylnaphthalene</t>
  </si>
  <si>
    <t>Biphenyl</t>
  </si>
  <si>
    <t>Contaminant</t>
  </si>
  <si>
    <t>Composition (%)</t>
  </si>
  <si>
    <t>Quantity of Creosote Used</t>
  </si>
  <si>
    <t>kg/yr</t>
  </si>
  <si>
    <t>Quantity Used (kg/yr)</t>
  </si>
  <si>
    <t>Emissions From Creosote Treatment</t>
  </si>
  <si>
    <t>Total VOCs</t>
  </si>
  <si>
    <t>Acenaphthene</t>
  </si>
  <si>
    <t>83-32-9</t>
  </si>
  <si>
    <t>Acenaphthylene</t>
  </si>
  <si>
    <t>208-96-8</t>
  </si>
  <si>
    <t>120-12-7</t>
  </si>
  <si>
    <t>Benzo(a)anthracene</t>
  </si>
  <si>
    <t>56-55-3</t>
  </si>
  <si>
    <t>Benzo(b)fluoranthene</t>
  </si>
  <si>
    <t>207-08-9</t>
  </si>
  <si>
    <t>205-99-2</t>
  </si>
  <si>
    <t>Benzo(k)fluoranthene</t>
  </si>
  <si>
    <t>Benzo(a)pyrene</t>
  </si>
  <si>
    <t>50-32-8</t>
  </si>
  <si>
    <t>86-74-8</t>
  </si>
  <si>
    <t>218-01-9</t>
  </si>
  <si>
    <t>132-64-9</t>
  </si>
  <si>
    <t>206-44-0</t>
  </si>
  <si>
    <t>86-73-7</t>
  </si>
  <si>
    <t>91-20-3</t>
  </si>
  <si>
    <t>85-01-8</t>
  </si>
  <si>
    <t>129-00-0</t>
  </si>
  <si>
    <t>Emission Rate (kg/yr)</t>
  </si>
  <si>
    <t>Total PAHs</t>
  </si>
  <si>
    <t>n/a</t>
  </si>
  <si>
    <t>91-57-6</t>
  </si>
  <si>
    <t>90-12-0</t>
  </si>
  <si>
    <t>92-52-4</t>
  </si>
  <si>
    <t>L</t>
  </si>
  <si>
    <t>%</t>
  </si>
  <si>
    <t>CCA Treatment</t>
  </si>
  <si>
    <t>Creosote Treatment</t>
  </si>
  <si>
    <t>Copper Oxide</t>
  </si>
  <si>
    <t>Arsenic Oxide</t>
  </si>
  <si>
    <t>1317-38-0</t>
  </si>
  <si>
    <t>1303-28-2</t>
  </si>
  <si>
    <t>Units</t>
  </si>
  <si>
    <t>CAS Number</t>
  </si>
  <si>
    <t>=</t>
  </si>
  <si>
    <t>Emissions</t>
  </si>
  <si>
    <t>Unconditioned</t>
  </si>
  <si>
    <t>Conditioned (Boulton Process)</t>
  </si>
  <si>
    <t>Select Unit</t>
  </si>
  <si>
    <r>
      <t>m</t>
    </r>
    <r>
      <rPr>
        <vertAlign val="superscript"/>
        <sz val="12"/>
        <color indexed="8"/>
        <rFont val="Times New Roman"/>
        <family val="1"/>
      </rPr>
      <t>3</t>
    </r>
  </si>
  <si>
    <t>Other Substances</t>
  </si>
  <si>
    <t>Copper</t>
  </si>
  <si>
    <t>Arsenic</t>
  </si>
  <si>
    <t>7440-50-8</t>
  </si>
  <si>
    <t>Note (1) Creosote Composition provided in US EPA AP-42 Emission Factor Documentation for AP-42 Section 10.8 (Background Document)</t>
  </si>
  <si>
    <t>Note (2) Emissions from creosote treatment provided in US EPA AP-42 Section 10.8 Wood Preserving</t>
  </si>
  <si>
    <t>gallons (US)</t>
  </si>
  <si>
    <t>board feet</t>
  </si>
  <si>
    <r>
      <t>cubic feet (ft</t>
    </r>
    <r>
      <rPr>
        <vertAlign val="superscript"/>
        <sz val="12"/>
        <color indexed="8"/>
        <rFont val="Times New Roman"/>
        <family val="1"/>
      </rPr>
      <t>3</t>
    </r>
    <r>
      <rPr>
        <sz val="12"/>
        <color indexed="8"/>
        <rFont val="Times New Roman"/>
        <family val="1"/>
      </rPr>
      <t>)</t>
    </r>
  </si>
  <si>
    <r>
      <t>m</t>
    </r>
    <r>
      <rPr>
        <vertAlign val="superscript"/>
        <sz val="12"/>
        <color indexed="8"/>
        <rFont val="Times New Roman"/>
        <family val="1"/>
      </rPr>
      <t>3</t>
    </r>
  </si>
  <si>
    <t>Note (4) Chromium and copper emission factors from CCA treatment provided in US EPA AP-42 Section 10.8 Wood Preserving</t>
  </si>
  <si>
    <t>Summary of Calculations</t>
  </si>
  <si>
    <t>Calculations</t>
  </si>
  <si>
    <t>References</t>
  </si>
  <si>
    <t>http://www.epa.gov/ttn/chief/ap42/ch10/final/c10s08.pdf</t>
  </si>
  <si>
    <t xml:space="preserve">Australia National Pollutant Inventory Emission Estimation Technique Manual for Timber and Wood Product Manufacturing, 2002 </t>
  </si>
  <si>
    <t>http://www.npi.gov.au/handbooks/approved_handbooks/pubs/timber.pdf</t>
  </si>
  <si>
    <t>http://www.epa.gov/ttn/chief/ap42/ch10/bgdocs/b10s08.pdf</t>
  </si>
  <si>
    <t>http://www.ec.gc.ca/toxics/wood-bois/pubs/trd_e.pdf</t>
  </si>
  <si>
    <t>Creosote composition was provided in the US EPA-42 "Emission Factor Documentation for AP-42 Section 10.8 Wood Preserving Final Report", 1999</t>
  </si>
  <si>
    <t xml:space="preserve">US EPA AP-42 "Wood Preserving", Section 10.8, 1999 </t>
  </si>
  <si>
    <t>Creosote Wood Preserving Treatment:</t>
  </si>
  <si>
    <t>Copper, Chromium &amp; Arsenic (CCA) Wood Preserving Treatment:</t>
  </si>
  <si>
    <t>CCA solution composition was provided in the Environment Canada "Recommendations for the Design and Operation of Wood Preservation Facilities", 1999, Page CCA-1</t>
  </si>
  <si>
    <t>Note (5) Arsenic emission factors for CCA treatment provided in Australia NPI Emissions Estimation Technique Manual for Timber and Wood Product Manufacturing, Page 24, Table 14</t>
  </si>
  <si>
    <t>CCA Type C</t>
  </si>
  <si>
    <t>kg/L</t>
  </si>
  <si>
    <t>Copper, as cupric oxide (CuO)</t>
  </si>
  <si>
    <t>Quantity Hexavalent Chromium Used =</t>
  </si>
  <si>
    <t>PAH</t>
  </si>
  <si>
    <t>Comments</t>
  </si>
  <si>
    <t>VOC</t>
  </si>
  <si>
    <t>Total Creosote Used:</t>
  </si>
  <si>
    <t>L/yr</t>
  </si>
  <si>
    <t>Specific gravity of creosote (from MSDS):</t>
  </si>
  <si>
    <t>Creosote</t>
  </si>
  <si>
    <t>Total CCA Used:</t>
  </si>
  <si>
    <t>Total VOCs (includes total PAHs)</t>
  </si>
  <si>
    <t>Quantity of Hexavalent Chromium Released =</t>
  </si>
  <si>
    <r>
      <t>Creosote Composition</t>
    </r>
    <r>
      <rPr>
        <b/>
        <vertAlign val="superscript"/>
        <sz val="12"/>
        <color indexed="8"/>
        <rFont val="Times New Roman"/>
        <family val="1"/>
      </rPr>
      <t>(1)</t>
    </r>
  </si>
  <si>
    <r>
      <t>Emissions</t>
    </r>
    <r>
      <rPr>
        <b/>
        <vertAlign val="superscript"/>
        <sz val="12"/>
        <color indexed="8"/>
        <rFont val="Times New Roman"/>
        <family val="1"/>
      </rPr>
      <t>(2)</t>
    </r>
  </si>
  <si>
    <r>
      <t>Emission Factors (lb/ft</t>
    </r>
    <r>
      <rPr>
        <b/>
        <vertAlign val="superscript"/>
        <sz val="12"/>
        <color indexed="8"/>
        <rFont val="Times New Roman"/>
        <family val="1"/>
      </rPr>
      <t>3</t>
    </r>
    <r>
      <rPr>
        <b/>
        <sz val="12"/>
        <color indexed="8"/>
        <rFont val="Times New Roman"/>
        <family val="1"/>
      </rPr>
      <t>)</t>
    </r>
  </si>
  <si>
    <r>
      <t>CCA Type C  Composition</t>
    </r>
    <r>
      <rPr>
        <b/>
        <vertAlign val="superscript"/>
        <sz val="12"/>
        <color indexed="8"/>
        <rFont val="Times New Roman"/>
        <family val="1"/>
      </rPr>
      <t>(3)</t>
    </r>
  </si>
  <si>
    <r>
      <t>Emission Factor (lb/ft</t>
    </r>
    <r>
      <rPr>
        <b/>
        <vertAlign val="superscript"/>
        <sz val="12"/>
        <color indexed="8"/>
        <rFont val="Times New Roman"/>
        <family val="1"/>
      </rPr>
      <t>3</t>
    </r>
    <r>
      <rPr>
        <b/>
        <sz val="12"/>
        <color indexed="8"/>
        <rFont val="Times New Roman"/>
        <family val="1"/>
      </rPr>
      <t>)</t>
    </r>
  </si>
  <si>
    <r>
      <t>Chromium (hexavalent)</t>
    </r>
    <r>
      <rPr>
        <vertAlign val="superscript"/>
        <sz val="12"/>
        <color indexed="8"/>
        <rFont val="Times New Roman"/>
        <family val="1"/>
      </rPr>
      <t>(4)</t>
    </r>
  </si>
  <si>
    <r>
      <t>Copper</t>
    </r>
    <r>
      <rPr>
        <vertAlign val="superscript"/>
        <sz val="12"/>
        <color indexed="8"/>
        <rFont val="Times New Roman"/>
        <family val="1"/>
      </rPr>
      <t>(4)</t>
    </r>
  </si>
  <si>
    <r>
      <t>Arsenic</t>
    </r>
    <r>
      <rPr>
        <vertAlign val="superscript"/>
        <sz val="12"/>
        <color indexed="8"/>
        <rFont val="Times New Roman"/>
        <family val="1"/>
      </rPr>
      <t>(5)</t>
    </r>
  </si>
  <si>
    <r>
      <t>Quantity of wood treated (m</t>
    </r>
    <r>
      <rPr>
        <vertAlign val="superscript"/>
        <sz val="12"/>
        <color indexed="8"/>
        <rFont val="Times New Roman"/>
        <family val="1"/>
      </rPr>
      <t>3</t>
    </r>
    <r>
      <rPr>
        <sz val="12"/>
        <color indexed="8"/>
        <rFont val="Times New Roman"/>
        <family val="1"/>
      </rPr>
      <t>) X 35.314667 ft</t>
    </r>
    <r>
      <rPr>
        <vertAlign val="superscript"/>
        <sz val="12"/>
        <color indexed="8"/>
        <rFont val="Times New Roman"/>
        <family val="1"/>
      </rPr>
      <t>3</t>
    </r>
    <r>
      <rPr>
        <sz val="12"/>
        <color indexed="8"/>
        <rFont val="Times New Roman"/>
        <family val="1"/>
      </rPr>
      <t>/m</t>
    </r>
    <r>
      <rPr>
        <vertAlign val="superscript"/>
        <sz val="12"/>
        <color indexed="8"/>
        <rFont val="Times New Roman"/>
        <family val="1"/>
      </rPr>
      <t>3</t>
    </r>
    <r>
      <rPr>
        <sz val="12"/>
        <color indexed="8"/>
        <rFont val="Times New Roman"/>
        <family val="1"/>
      </rPr>
      <t xml:space="preserve"> X Emission Factor (lb/ft</t>
    </r>
    <r>
      <rPr>
        <vertAlign val="superscript"/>
        <sz val="12"/>
        <color indexed="8"/>
        <rFont val="Times New Roman"/>
        <family val="1"/>
      </rPr>
      <t>3</t>
    </r>
    <r>
      <rPr>
        <sz val="12"/>
        <color indexed="8"/>
        <rFont val="Times New Roman"/>
        <family val="1"/>
      </rPr>
      <t>) X 0.4536 kg/lb</t>
    </r>
  </si>
  <si>
    <r>
      <t>m</t>
    </r>
    <r>
      <rPr>
        <vertAlign val="superscript"/>
        <sz val="12"/>
        <color indexed="8"/>
        <rFont val="Times New Roman"/>
        <family val="1"/>
      </rPr>
      <t>3</t>
    </r>
    <r>
      <rPr>
        <sz val="12"/>
        <color indexed="8"/>
        <rFont val="Times New Roman"/>
        <family val="1"/>
      </rPr>
      <t xml:space="preserve"> X 35.314667 ft</t>
    </r>
    <r>
      <rPr>
        <vertAlign val="superscript"/>
        <sz val="12"/>
        <color indexed="8"/>
        <rFont val="Times New Roman"/>
        <family val="1"/>
      </rPr>
      <t>3</t>
    </r>
    <r>
      <rPr>
        <sz val="12"/>
        <color indexed="8"/>
        <rFont val="Times New Roman"/>
        <family val="1"/>
      </rPr>
      <t>/m</t>
    </r>
    <r>
      <rPr>
        <vertAlign val="superscript"/>
        <sz val="12"/>
        <color indexed="8"/>
        <rFont val="Times New Roman"/>
        <family val="1"/>
      </rPr>
      <t>3</t>
    </r>
    <r>
      <rPr>
        <sz val="12"/>
        <color indexed="8"/>
        <rFont val="Times New Roman"/>
        <family val="1"/>
      </rPr>
      <t xml:space="preserve"> X 1.4 X 10</t>
    </r>
    <r>
      <rPr>
        <vertAlign val="superscript"/>
        <sz val="12"/>
        <color indexed="8"/>
        <rFont val="Times New Roman"/>
        <family val="1"/>
      </rPr>
      <t>-9</t>
    </r>
    <r>
      <rPr>
        <sz val="12"/>
        <color indexed="8"/>
        <rFont val="Times New Roman"/>
        <family val="1"/>
      </rPr>
      <t xml:space="preserve"> lb/ft</t>
    </r>
    <r>
      <rPr>
        <vertAlign val="superscript"/>
        <sz val="12"/>
        <color indexed="8"/>
        <rFont val="Times New Roman"/>
        <family val="1"/>
      </rPr>
      <t>3</t>
    </r>
    <r>
      <rPr>
        <sz val="12"/>
        <color indexed="8"/>
        <rFont val="Times New Roman"/>
        <family val="1"/>
      </rPr>
      <t xml:space="preserve"> X 0.4536 kg/lb</t>
    </r>
  </si>
  <si>
    <t xml:space="preserve"> </t>
  </si>
  <si>
    <t>Quantity of Phenanthrene Used =</t>
  </si>
  <si>
    <t>Quantity of Creosote Used (kg/yr) X % Composition</t>
  </si>
  <si>
    <t>X 21%</t>
  </si>
  <si>
    <r>
      <t>m</t>
    </r>
    <r>
      <rPr>
        <vertAlign val="superscript"/>
        <sz val="12"/>
        <color indexed="8"/>
        <rFont val="Times New Roman"/>
        <family val="1"/>
      </rPr>
      <t>3</t>
    </r>
    <r>
      <rPr>
        <sz val="12"/>
        <color indexed="8"/>
        <rFont val="Times New Roman"/>
        <family val="1"/>
      </rPr>
      <t xml:space="preserve"> X 35.314667 ft</t>
    </r>
    <r>
      <rPr>
        <vertAlign val="superscript"/>
        <sz val="12"/>
        <color indexed="8"/>
        <rFont val="Times New Roman"/>
        <family val="1"/>
      </rPr>
      <t>3</t>
    </r>
    <r>
      <rPr>
        <sz val="12"/>
        <color indexed="8"/>
        <rFont val="Times New Roman"/>
        <family val="1"/>
      </rPr>
      <t>/m</t>
    </r>
    <r>
      <rPr>
        <vertAlign val="superscript"/>
        <sz val="12"/>
        <color indexed="8"/>
        <rFont val="Times New Roman"/>
        <family val="1"/>
      </rPr>
      <t>3</t>
    </r>
    <r>
      <rPr>
        <sz val="12"/>
        <color indexed="8"/>
        <rFont val="Times New Roman"/>
        <family val="1"/>
      </rPr>
      <t xml:space="preserve"> X 9.9  X 10</t>
    </r>
    <r>
      <rPr>
        <vertAlign val="superscript"/>
        <sz val="12"/>
        <color indexed="8"/>
        <rFont val="Times New Roman"/>
        <family val="1"/>
      </rPr>
      <t>-3</t>
    </r>
    <r>
      <rPr>
        <sz val="12"/>
        <color indexed="8"/>
        <rFont val="Times New Roman"/>
        <family val="1"/>
      </rPr>
      <t xml:space="preserve"> lb/ft</t>
    </r>
    <r>
      <rPr>
        <vertAlign val="superscript"/>
        <sz val="12"/>
        <color indexed="8"/>
        <rFont val="Times New Roman"/>
        <family val="1"/>
      </rPr>
      <t>3</t>
    </r>
    <r>
      <rPr>
        <sz val="12"/>
        <color indexed="8"/>
        <rFont val="Times New Roman"/>
        <family val="1"/>
      </rPr>
      <t xml:space="preserve"> X 0.4536 kg/lb</t>
    </r>
  </si>
  <si>
    <t>Quantity of Acenaphthene Released  (for Boulton Process) =</t>
  </si>
  <si>
    <t>Data Quality</t>
  </si>
  <si>
    <t>E</t>
  </si>
  <si>
    <t>How to use this calculator:</t>
  </si>
  <si>
    <t>Before you start make sure you have:</t>
  </si>
  <si>
    <t>- amount of CCA purchased during the reporting year (litres)</t>
  </si>
  <si>
    <t>Treatment with creosote:</t>
  </si>
  <si>
    <t>CCA treatment:</t>
  </si>
  <si>
    <t>Input/Output</t>
  </si>
  <si>
    <t>Output summary:</t>
  </si>
  <si>
    <t>Other processes:</t>
  </si>
  <si>
    <r>
      <t>Hexavalent Chromium (CrO</t>
    </r>
    <r>
      <rPr>
        <vertAlign val="subscript"/>
        <sz val="12"/>
        <color indexed="8"/>
        <rFont val="Times New Roman"/>
        <family val="1"/>
      </rPr>
      <t>3)</t>
    </r>
  </si>
  <si>
    <t>MSDS - Material Safety Data Sheet (consult your supplier)</t>
  </si>
  <si>
    <t>- specific gravity of creosote (refer to MSDS)</t>
  </si>
  <si>
    <t>- composition of CCA (refer to MSDS)</t>
  </si>
  <si>
    <t>Emission factors and an assessment of their data quality are provided in</t>
  </si>
  <si>
    <t>Quantity of concentrated CCA Type C used:</t>
  </si>
  <si>
    <t>Quantity of wood treated:</t>
  </si>
  <si>
    <t>CAS #</t>
  </si>
  <si>
    <t>Specific gravity of concentrate (from MSDS):</t>
  </si>
  <si>
    <r>
      <t>Arsenic, as arsenic pentoxide (As</t>
    </r>
    <r>
      <rPr>
        <vertAlign val="subscript"/>
        <sz val="12"/>
        <color indexed="8"/>
        <rFont val="Times New Roman"/>
        <family val="1"/>
      </rPr>
      <t>2</t>
    </r>
    <r>
      <rPr>
        <sz val="12"/>
        <color indexed="8"/>
        <rFont val="Times New Roman"/>
        <family val="1"/>
      </rPr>
      <t>O</t>
    </r>
    <r>
      <rPr>
        <vertAlign val="subscript"/>
        <sz val="12"/>
        <color indexed="8"/>
        <rFont val="Times New Roman"/>
        <family val="1"/>
      </rPr>
      <t>5)</t>
    </r>
  </si>
  <si>
    <t>Hexavalent Chromium</t>
  </si>
  <si>
    <t>Note (3) CCA Type C Solution composition provided in "Recommendations for the Design and Operation of Wood Preservation Facilities", Environment Canada, page CCA-1</t>
  </si>
  <si>
    <t>Composition (%) of the concentrated CCA solution purchased (from MSDS):</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</si>
  <si>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</si>
  <si>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</si>
  <si>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r>
      <t>1.</t>
    </r>
    <r>
      <rPr>
        <sz val="12"/>
        <color indexed="8"/>
        <rFont val="Times New Roman"/>
        <family val="1"/>
      </rPr>
      <t xml:space="preserve"> Enter the amount of wood treated during the reporting year</t>
    </r>
  </si>
  <si>
    <r>
      <t>2.</t>
    </r>
    <r>
      <rPr>
        <sz val="12"/>
        <color indexed="8"/>
        <rFont val="Times New Roman"/>
        <family val="1"/>
      </rPr>
      <t xml:space="preserve"> If the treatment cycle includes conditioning with the Boulton process, then select yes.</t>
    </r>
  </si>
  <si>
    <r>
      <t>3</t>
    </r>
    <r>
      <rPr>
        <sz val="12"/>
        <color indexed="8"/>
        <rFont val="Times New Roman"/>
        <family val="1"/>
      </rPr>
      <t xml:space="preserve">. Enter the amount of creosote purchased in reporting year. </t>
    </r>
  </si>
  <si>
    <r>
      <t>4.</t>
    </r>
    <r>
      <rPr>
        <sz val="12"/>
        <color indexed="8"/>
        <rFont val="Times New Roman"/>
        <family val="1"/>
      </rPr>
      <t xml:space="preserve"> Enter the specific gravity of creosote (you can get this from your facility's Material Safety Data Sheet (MSDS) for creosote. Contact your supplier if you do not have one on file.)</t>
    </r>
  </si>
  <si>
    <r>
      <t>2.</t>
    </r>
    <r>
      <rPr>
        <sz val="12"/>
        <color indexed="8"/>
        <rFont val="Times New Roman"/>
        <family val="1"/>
      </rPr>
      <t xml:space="preserve"> Enter the amount of concentrated CCA used during the year (this is the same as the amount of CCA purchased during the year)</t>
    </r>
  </si>
  <si>
    <r>
      <t>3.</t>
    </r>
    <r>
      <rPr>
        <sz val="12"/>
        <color indexed="8"/>
        <rFont val="Times New Roman"/>
        <family val="1"/>
      </rPr>
      <t xml:space="preserve"> Enter the composition of the concentrated CCA solution (from MSDS for CCA solution, contact your supplier if you do not have one on file) </t>
    </r>
  </si>
  <si>
    <t>ChemTRAC Priority Substances</t>
  </si>
  <si>
    <t>OUTPUT SUMMARY (Only ChemTRAC priority substances)</t>
  </si>
  <si>
    <t>Unit Conversion Table</t>
  </si>
  <si>
    <t>This page provides all the reference information for the emission factors and assumptions used in the Calculations spreadsheet. Click on the links below to view the source documents.</t>
  </si>
  <si>
    <r>
      <t>Note</t>
    </r>
    <r>
      <rPr>
        <i/>
        <sz val="12"/>
        <rFont val="Times New Roman"/>
        <family val="1"/>
      </rPr>
      <t>: some of these may not apply to your facility</t>
    </r>
  </si>
  <si>
    <r>
      <t>3.</t>
    </r>
    <r>
      <rPr>
        <sz val="12"/>
        <color indexed="8"/>
        <rFont val="Times New Roman"/>
        <family val="1"/>
      </rPr>
      <t xml:space="preserve"> Scroll down to view the Output Summary</t>
    </r>
  </si>
  <si>
    <r>
      <t>•</t>
    </r>
    <r>
      <rPr>
        <sz val="12"/>
        <rFont val="Times New Roman"/>
        <family val="1"/>
      </rPr>
      <t xml:space="preserve"> Please provide all the information requested in the yellow cells. If a section does not apply to your facility, leave it blank.</t>
    </r>
  </si>
  <si>
    <t>Select</t>
  </si>
  <si>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</si>
  <si>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</si>
  <si>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 xml:space="preserve">This table gives you the estimated quantity of ChemTRAC priority substances this activity manufactured, processed, otherwise used and released for the reporting year. </t>
  </si>
  <si>
    <t>Quantity (kg/yr)</t>
  </si>
  <si>
    <r>
      <t>Manufactured</t>
    </r>
    <r>
      <rPr>
        <b/>
        <vertAlign val="superscript"/>
        <sz val="11"/>
        <color indexed="8"/>
        <rFont val="Times New Roman"/>
        <family val="1"/>
      </rPr>
      <t>1</t>
    </r>
  </si>
  <si>
    <r>
      <t>Processed</t>
    </r>
    <r>
      <rPr>
        <b/>
        <vertAlign val="superscript"/>
        <sz val="11"/>
        <color indexed="8"/>
        <rFont val="Times New Roman"/>
        <family val="1"/>
      </rPr>
      <t>1,2</t>
    </r>
  </si>
  <si>
    <r>
      <t>Otherwise Used</t>
    </r>
    <r>
      <rPr>
        <b/>
        <vertAlign val="superscript"/>
        <sz val="11"/>
        <color indexed="8"/>
        <rFont val="Times New Roman"/>
        <family val="1"/>
      </rPr>
      <t>1,2</t>
    </r>
  </si>
  <si>
    <r>
      <t>Released to Air</t>
    </r>
    <r>
      <rPr>
        <b/>
        <vertAlign val="superscript"/>
        <sz val="11"/>
        <color indexed="8"/>
        <rFont val="Times New Roman"/>
        <family val="1"/>
      </rPr>
      <t>1</t>
    </r>
  </si>
  <si>
    <r>
      <t>Total PAHs from Creosote</t>
    </r>
    <r>
      <rPr>
        <vertAlign val="superscript"/>
        <sz val="12"/>
        <color indexed="8"/>
        <rFont val="Times New Roman"/>
        <family val="1"/>
      </rPr>
      <t>3</t>
    </r>
  </si>
  <si>
    <r>
      <rPr>
        <vertAlign val="superscript"/>
        <sz val="12"/>
        <color indexed="8"/>
        <rFont val="Times New Roman"/>
        <family val="1"/>
      </rPr>
      <t>1</t>
    </r>
    <r>
      <rPr>
        <sz val="12"/>
        <color indexed="8"/>
        <rFont val="Times New Roman"/>
        <family val="1"/>
      </rPr>
      <t xml:space="preserve"> Definitions available in the references</t>
    </r>
  </si>
  <si>
    <r>
      <rPr>
        <vertAlign val="superscript"/>
        <sz val="12"/>
        <color indexed="8"/>
        <rFont val="Times New Roman"/>
        <family val="1"/>
      </rPr>
      <t>3</t>
    </r>
    <r>
      <rPr>
        <sz val="12"/>
        <color indexed="8"/>
        <rFont val="Times New Roman"/>
        <family val="1"/>
      </rPr>
      <t xml:space="preserve"> All PAH emissions from wood preservation using creosote must be reported, regardless of the quantity used.</t>
    </r>
  </si>
  <si>
    <r>
      <t>Total PAHs</t>
    </r>
    <r>
      <rPr>
        <vertAlign val="superscript"/>
        <sz val="12"/>
        <color indexed="8"/>
        <rFont val="Times New Roman"/>
        <family val="1"/>
      </rPr>
      <t>3,4</t>
    </r>
  </si>
  <si>
    <r>
      <rPr>
        <vertAlign val="superscript"/>
        <sz val="12"/>
        <color indexed="8"/>
        <rFont val="Times New Roman"/>
        <family val="1"/>
      </rPr>
      <t>3</t>
    </r>
    <r>
      <rPr>
        <sz val="12"/>
        <color indexed="8"/>
        <rFont val="Times New Roman"/>
        <family val="1"/>
      </rPr>
      <t xml:space="preserve"> Where a particular PAH is released, but is not included in the typical composition of creosote provided in the US EPA AP-42 document, it is considered a by-product and is included in the total quantity of PAHs used.</t>
    </r>
  </si>
  <si>
    <r>
      <rPr>
        <vertAlign val="superscript"/>
        <sz val="12"/>
        <color indexed="8"/>
        <rFont val="Times New Roman"/>
        <family val="1"/>
      </rPr>
      <t>4</t>
    </r>
    <r>
      <rPr>
        <sz val="12"/>
        <color indexed="8"/>
        <rFont val="Times New Roman"/>
        <family val="1"/>
      </rPr>
      <t xml:space="preserve"> All PAH emissions from wood preservation using creosote must be reported, regardless of the quantity used.</t>
    </r>
  </si>
  <si>
    <r>
      <rPr>
        <vertAlign val="superscript"/>
        <sz val="12"/>
        <color indexed="8"/>
        <rFont val="Times New Roman"/>
        <family val="1"/>
      </rPr>
      <t>1</t>
    </r>
    <r>
      <rPr>
        <sz val="12"/>
        <color indexed="8"/>
        <rFont val="Times New Roman"/>
        <family val="1"/>
      </rPr>
      <t xml:space="preserve"> Definitions available in the References tab</t>
    </r>
  </si>
  <si>
    <r>
      <rPr>
        <vertAlign val="superscript"/>
        <sz val="12"/>
        <color indexed="8"/>
        <rFont val="Times New Roman"/>
        <family val="1"/>
      </rPr>
      <t>2</t>
    </r>
    <r>
      <rPr>
        <sz val="12"/>
        <color indexed="8"/>
        <rFont val="Times New Roman"/>
        <family val="1"/>
      </rPr>
      <t xml:space="preserve"> No priority substances are expected to be processed or otherwise used during the operation of natural gas boilers</t>
    </r>
  </si>
  <si>
    <r>
      <t>Definitions</t>
    </r>
    <r>
      <rPr>
        <b/>
        <vertAlign val="superscript"/>
        <sz val="14"/>
        <color indexed="8"/>
        <rFont val="Times New Roman"/>
        <family val="1"/>
      </rPr>
      <t>1</t>
    </r>
  </si>
  <si>
    <t>Total MPO and Releases:</t>
  </si>
  <si>
    <r>
      <t xml:space="preserve">This page contains necessary instructions that will help you use this calculator to estimate the amount of priority substances and other chemicals that are manufactured, processed, otherwise used (MPO) and released during </t>
    </r>
    <r>
      <rPr>
        <b/>
        <sz val="12"/>
        <rFont val="Times New Roman"/>
        <family val="1"/>
      </rPr>
      <t>wood preservation</t>
    </r>
    <r>
      <rPr>
        <sz val="12"/>
        <rFont val="Times New Roman"/>
        <family val="1"/>
      </rPr>
      <t xml:space="preserve"> treatments that use creosote and/or chromium copper arsenic (CCA).  </t>
    </r>
  </si>
  <si>
    <t>Once you have your estimates for activiti(es) or process(es), enter the amounts of MPO and release of each substance from each process into the "Calculation of Totals" calculator (available at www.toronto.ca/chemtrac) to determine if you need to report.</t>
  </si>
  <si>
    <t>- amount of wood treated during the reporting year (cubic metres)
- amount of creosote purchased during the reporting year (kilograms)</t>
  </si>
  <si>
    <r>
      <t>•</t>
    </r>
    <r>
      <rPr>
        <sz val="12"/>
        <rFont val="Times New Roman"/>
        <family val="1"/>
      </rPr>
      <t xml:space="preserve"> To determine if you need to report, add the amounts shown in the Output Summary table to any other MPO or release values from other processes or sources, if any, in your facility. You will then need to compare the total values to the reporting thresholds. </t>
    </r>
  </si>
  <si>
    <t>Total Volatile Organic Compounds (VOCs)</t>
  </si>
  <si>
    <t>Chromium Compounds (hexavalent), and its compounds</t>
  </si>
  <si>
    <t>This page provides a summary of the estimated quantities of all substances that are manufactured, processed, otherwise used (MPO) and released during wood preservation.</t>
  </si>
  <si>
    <r>
      <t>• You may use the</t>
    </r>
    <r>
      <rPr>
        <b/>
        <sz val="12"/>
        <rFont val="Times New Roman"/>
        <family val="1"/>
      </rPr>
      <t xml:space="preserve"> Calculation of Totals </t>
    </r>
    <r>
      <rPr>
        <sz val="12"/>
        <rFont val="Times New Roman"/>
        <family val="1"/>
      </rPr>
      <t>spreadsheet to calculate the totals.</t>
    </r>
  </si>
  <si>
    <r>
      <rPr>
        <sz val="12"/>
        <rFont val="Times New Roman"/>
        <family val="1"/>
      </rPr>
      <t>If your facility has other activities or sources that MPO and/or release ChemTRAC priority substances (chemicals), you will need to calculate the chemical amounts contributed from these activities as well. Please go to the</t>
    </r>
    <r>
      <rPr>
        <u val="single"/>
        <sz val="12"/>
        <color indexed="12"/>
        <rFont val="Times New Roman"/>
        <family val="1"/>
      </rPr>
      <t xml:space="preserve"> ChemTRAC website </t>
    </r>
    <r>
      <rPr>
        <sz val="12"/>
        <rFont val="Times New Roman"/>
        <family val="1"/>
      </rPr>
      <t>for other calculators and more information.</t>
    </r>
  </si>
  <si>
    <r>
      <rPr>
        <vertAlign val="superscript"/>
        <sz val="12"/>
        <color indexed="8"/>
        <rFont val="Times New Roman"/>
        <family val="1"/>
      </rPr>
      <t>2</t>
    </r>
    <r>
      <rPr>
        <sz val="12"/>
        <color indexed="8"/>
        <rFont val="Times New Roman"/>
        <family val="1"/>
      </rPr>
      <t xml:space="preserve"> Priority substances are expected to be processed during wood preservation</t>
    </r>
  </si>
  <si>
    <r>
      <rPr>
        <b/>
        <sz val="12"/>
        <color indexed="8"/>
        <rFont val="Times New Roman"/>
        <family val="1"/>
      </rPr>
      <t>Manufacture</t>
    </r>
    <r>
      <rPr>
        <sz val="12"/>
        <color indexed="8"/>
        <rFont val="Times New Roman"/>
        <family val="1"/>
      </rPr>
      <t xml:space="preserve"> - To produce, prepare or compound a priority substance and includes the conincidental production of a priority substance as a by-product.</t>
    </r>
  </si>
  <si>
    <r>
      <rPr>
        <b/>
        <sz val="12"/>
        <color indexed="8"/>
        <rFont val="Times New Roman"/>
        <family val="1"/>
      </rPr>
      <t>Process</t>
    </r>
    <r>
      <rPr>
        <sz val="12"/>
        <color indexed="8"/>
        <rFont val="Times New Roman"/>
        <family val="1"/>
      </rPr>
      <t xml:space="preserve"> - 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</si>
  <si>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color indexed="8"/>
        <rFont val="Times New Roman"/>
        <family val="1"/>
      </rPr>
      <t>Otherwise Use</t>
    </r>
    <r>
      <rPr>
        <sz val="12"/>
        <color indexed="8"/>
        <rFont val="Times New Roman"/>
        <family val="1"/>
      </rPr>
      <t xml:space="preserve"> - Any use, disposal or release of a priority substance at a facility that does not fall under the definitions of "manufacture" or "process." This includes the use of the priority substance as a chemical processing aid, manufacturing aid or some other use.</t>
    </r>
  </si>
  <si>
    <r>
      <rPr>
        <b/>
        <sz val="12"/>
        <color indexed="8"/>
        <rFont val="Times New Roman"/>
        <family val="1"/>
      </rPr>
      <t>Release</t>
    </r>
    <r>
      <rPr>
        <sz val="12"/>
        <color indexed="8"/>
        <rFont val="Times New Roman"/>
        <family val="1"/>
      </rPr>
      <t xml:space="preserve"> - The emission or discharge of a priority substance, whether intentional, accidental or coincidental, from a facility into the environment.</t>
    </r>
  </si>
  <si>
    <r>
      <t xml:space="preserve">• </t>
    </r>
    <r>
      <rPr>
        <sz val="12"/>
        <rFont val="Times New Roman"/>
        <family val="1"/>
      </rPr>
      <t>This page gathers information related to the wood preservation at your facility and shows the estimated amounts
 of priority substances that are manufactured, processed, otherwise used (MPO) or released.</t>
    </r>
  </si>
  <si>
    <t>Please complete the INPUT table below:</t>
  </si>
  <si>
    <t>Version 3.0, Last Updated: June 17, 2013 AK &amp; ZI</t>
  </si>
  <si>
    <t>• This page provides detailed calculations based on the information provided in the Input table. It also provides sample calculations and an assessment of emission factor data quality.</t>
  </si>
  <si>
    <t xml:space="preserve">• If you have site specific emission factors you may use them in the table below. If you choose to insert your own emission factor ensure that the units have been converted accordingly. </t>
  </si>
  <si>
    <r>
      <rPr>
        <vertAlign val="superscript"/>
        <sz val="10"/>
        <rFont val="Times New Roman"/>
        <family val="1"/>
      </rPr>
      <t>1</t>
    </r>
    <r>
      <rPr>
        <sz val="10"/>
        <rFont val="Times New Roman"/>
        <family val="1"/>
      </rPr>
      <t xml:space="preserve">For details refer to the Environmental Reporting and Disclosure Bylaw available at the </t>
    </r>
    <r>
      <rPr>
        <u val="single"/>
        <sz val="10"/>
        <color indexed="12"/>
        <rFont val="Times New Roman"/>
        <family val="1"/>
      </rPr>
      <t>ChemTRAC website</t>
    </r>
  </si>
  <si>
    <t>Calculation Tool for</t>
  </si>
  <si>
    <t>Wood Preservation</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</si>
</sst>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h:mm:ss\ AM/PM"/>
    <numFmt numFmtId="174" formatCode="0.0E+00"/>
    <numFmt numFmtId="175" formatCode="&quot;Yes&quot;;&quot;Yes&quot;;&quot;No&quot;"/>
    <numFmt numFmtId="176" formatCode="&quot;True&quot;;&quot;True&quot;;&quot;False&quot;"/>
    <numFmt numFmtId="177" formatCode="&quot;On&quot;;&quot;On&quot;;&quot;Off&quot;"/>
    <numFmt numFmtId="178" formatCode="[$€-2]\ #,##0.00_);[Red]\([$€-2]\ #,##0.00\)"/>
    <numFmt numFmtId="179" formatCode="0.0000"/>
    <numFmt numFmtId="180" formatCode="0.000"/>
    <numFmt numFmtId="181" formatCode="0.0"/>
    <numFmt numFmtId="182" formatCode="0.000000"/>
    <numFmt numFmtId="183" formatCode="0.00000"/>
    <numFmt numFmtId="184" formatCode="&quot;X&quot;\ 00\ &quot;%&quot;"/>
    <numFmt numFmtId="185" formatCode="0\ &quot;kg&quot;"/>
    <numFmt numFmtId="186" formatCode="0\ &quot;L&quot;"/>
    <numFmt numFmtId="187" formatCode="General\ &quot;% X (2.68 kg/L X &quot;"/>
    <numFmt numFmtId="188" formatCode="General\ &quot;% X (2.68 kg/L&quot;"/>
    <numFmt numFmtId="189" formatCode="General\ &quot;% X (2.68 kg&quot;"/>
    <numFmt numFmtId="190" formatCode="&quot;/L X &quot;\ 0&quot;%)&quot;"/>
    <numFmt numFmtId="191" formatCode="&quot;X&quot;\ 00&quot;%&quot;"/>
    <numFmt numFmtId="192" formatCode="0\ &quot;L X&quot;"/>
    <numFmt numFmtId="193" formatCode="&quot;X&quot;\ General\ &quot;% X (2.68 kg&quot;"/>
    <numFmt numFmtId="194" formatCode="&quot;X&quot;\ General\ "/>
    <numFmt numFmtId="195" formatCode="&quot;X&quot;\ General&quot;% X&quot;\ "/>
    <numFmt numFmtId="196" formatCode="0.0000000"/>
    <numFmt numFmtId="197" formatCode="General\ &quot;kg&quot;"/>
    <numFmt numFmtId="198" formatCode="0.00000000"/>
    <numFmt numFmtId="199" formatCode="0.000E+00"/>
    <numFmt numFmtId="200" formatCode="#,##0.0"/>
    <numFmt numFmtId="201" formatCode="&quot;X&quot;\ 00\ &quot;kg/L&quot;"/>
    <numFmt numFmtId="202" formatCode="&quot;X&quot;\ 00.0\ &quot;kg/L&quot;"/>
    <numFmt numFmtId="203" formatCode="&quot;X&quot;\ 0.0\ &quot;kg/L&quot;"/>
    <numFmt numFmtId="204" formatCode="&quot;X&quot;\ 0.00\ &quot;kg/L&quot;"/>
    <numFmt numFmtId="205" formatCode="&quot;X&quot;\ \ \ \ \ \ 0.00\ &quot;kg/L&quot;"/>
    <numFmt numFmtId="206" formatCode="&quot;X&quot;\ \ \ \ \ \ 00\ \ &quot;%&quot;"/>
    <numFmt numFmtId="207" formatCode="&quot;X&quot;\ \ \ \ \ \ 00.0\ \ &quot;%&quot;"/>
    <numFmt numFmtId="208" formatCode="&quot;X&quot;\ \ \ \ 00.0\ \ &quot;%&quot;"/>
    <numFmt numFmtId="209" formatCode="_(* #,##0.000_);_(* \(#,##0.000\);_(* &quot;-&quot;??_);_(@_)"/>
    <numFmt numFmtId="210" formatCode="_(* #,##0.0_);_(* \(#,##0.0\);_(* &quot;-&quot;??_);_(@_)"/>
    <numFmt numFmtId="211" formatCode="_(* #,##0_);_(* \(#,##0\);_(* &quot;-&quot;??_);_(@_)"/>
    <numFmt numFmtId="212" formatCode="_(* #,##0.00_);_(* \(#,##0.00\);_(* &quot;-&quot;??_);_(@_)\ \ &quot;kg&quot;"/>
    <numFmt numFmtId="213" formatCode="_(* #,##0.0_);_(* \(#,##0.0\);_(* &quot;-&quot;??_);_(@_)\ \ &quot;kg&quot;"/>
    <numFmt numFmtId="214" formatCode="_(* #,##0.000_);_(* \(#,##0.000\);_(* &quot;-&quot;??_);_(@_)\ \ &quot;kg&quot;"/>
    <numFmt numFmtId="215" formatCode="_(* #,##0.0000_);_(* \(#,##0.0000\);_(* &quot;-&quot;??_);_(@_)\ \ &quot;kg&quot;"/>
    <numFmt numFmtId="216" formatCode="_(* #,##0.0000_);_(* \(#,##0.0000\);_(* &quot;-&quot;??_);_(@_)"/>
    <numFmt numFmtId="217" formatCode="0\ &quot;kg/yr&quot;"/>
    <numFmt numFmtId="218" formatCode="0.00000\ &quot;kg/yr&quot;"/>
    <numFmt numFmtId="219" formatCode="00000\ &quot;kg/yr&quot;"/>
    <numFmt numFmtId="220" formatCode="General\ &quot;kg/yr&quot;"/>
    <numFmt numFmtId="221" formatCode="0.000\ &quot;kg/yr&quot;"/>
  </numFmts>
  <fonts count="76">
    <font>
      <sz val="11"/>
      <color theme="1"/>
      <name val="Calibri"/>
      <family val="2"/>
    </font>
    <font>
      <sz val="11"/>
      <color indexed="8"/>
      <name val="Calibri"/>
      <family val="2"/>
    </font>
    <font>
      <b/>
      <sz val="14"/>
      <color indexed="8"/>
      <name val="Times New Roman"/>
      <family val="1"/>
    </font>
    <font>
      <b/>
      <sz val="12"/>
      <color indexed="8"/>
      <name val="Times New Roman"/>
      <family val="1"/>
    </font>
    <font>
      <sz val="12"/>
      <color indexed="8"/>
      <name val="Times New Roman"/>
      <family val="1"/>
    </font>
    <font>
      <vertAlign val="superscript"/>
      <sz val="12"/>
      <color indexed="8"/>
      <name val="Times New Roman"/>
      <family val="1"/>
    </font>
    <font>
      <b/>
      <sz val="16"/>
      <color indexed="8"/>
      <name val="Times New Roman"/>
      <family val="1"/>
    </font>
    <font>
      <sz val="10"/>
      <color indexed="8"/>
      <name val="Times New Roman"/>
      <family val="1"/>
    </font>
    <font>
      <sz val="10"/>
      <name val="Times New Roman"/>
      <family val="1"/>
    </font>
    <font>
      <sz val="10"/>
      <name val="Arial"/>
      <family val="2"/>
    </font>
    <font>
      <sz val="12"/>
      <name val="Times New Roman"/>
      <family val="1"/>
    </font>
    <font>
      <vertAlign val="subscript"/>
      <sz val="12"/>
      <color indexed="8"/>
      <name val="Times New Roman"/>
      <family val="1"/>
    </font>
    <font>
      <b/>
      <vertAlign val="superscript"/>
      <sz val="12"/>
      <color indexed="8"/>
      <name val="Times New Roman"/>
      <family val="1"/>
    </font>
    <font>
      <sz val="11"/>
      <color indexed="8"/>
      <name val="Times New Roman"/>
      <family val="1"/>
    </font>
    <font>
      <sz val="12"/>
      <color indexed="8"/>
      <name val="Calibri"/>
      <family val="2"/>
    </font>
    <font>
      <u val="single"/>
      <sz val="12"/>
      <color indexed="12"/>
      <name val="Times New Roman"/>
      <family val="1"/>
    </font>
    <font>
      <b/>
      <sz val="11"/>
      <color indexed="8"/>
      <name val="Times New Roman"/>
      <family val="1"/>
    </font>
    <font>
      <sz val="8"/>
      <name val="Calibri"/>
      <family val="2"/>
    </font>
    <font>
      <sz val="12"/>
      <color indexed="10"/>
      <name val="Times New Roman"/>
      <family val="1"/>
    </font>
    <font>
      <b/>
      <sz val="12"/>
      <name val="Times New Roman"/>
      <family val="1"/>
    </font>
    <font>
      <sz val="8"/>
      <color indexed="8"/>
      <name val="Calibri"/>
      <family val="2"/>
    </font>
    <font>
      <b/>
      <sz val="14"/>
      <name val="Times New Roman"/>
      <family val="1"/>
    </font>
    <font>
      <sz val="14"/>
      <name val="Times New Roman"/>
      <family val="1"/>
    </font>
    <font>
      <b/>
      <sz val="16"/>
      <color indexed="61"/>
      <name val="Calibri"/>
      <family val="2"/>
    </font>
    <font>
      <b/>
      <i/>
      <sz val="12"/>
      <name val="Times New Roman"/>
      <family val="1"/>
    </font>
    <font>
      <i/>
      <sz val="12"/>
      <name val="Times New Roman"/>
      <family val="1"/>
    </font>
    <font>
      <b/>
      <sz val="12"/>
      <color indexed="8"/>
      <name val="Calibri"/>
      <family val="2"/>
    </font>
    <font>
      <b/>
      <vertAlign val="superscript"/>
      <sz val="11"/>
      <color indexed="8"/>
      <name val="Times New Roman"/>
      <family val="1"/>
    </font>
    <font>
      <b/>
      <vertAlign val="superscript"/>
      <sz val="14"/>
      <color indexed="8"/>
      <name val="Times New Roman"/>
      <family val="1"/>
    </font>
    <font>
      <b/>
      <sz val="10"/>
      <color indexed="8"/>
      <name val="Times New Roman"/>
      <family val="1"/>
    </font>
    <font>
      <u val="single"/>
      <sz val="10"/>
      <color indexed="12"/>
      <name val="Times New Roman"/>
      <family val="1"/>
    </font>
    <font>
      <vertAlign val="superscrip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8"/>
      <name val="Tahoma"/>
      <family val="2"/>
    </font>
    <font>
      <b/>
      <sz val="7"/>
      <color indexed="8"/>
      <name val="Times New Roman"/>
      <family val="1"/>
    </font>
    <font>
      <sz val="11"/>
      <color indexed="9"/>
      <name val="Times New Roman"/>
      <family val="1"/>
    </font>
    <font>
      <sz val="7"/>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theme="1"/>
      <name val="Times New Roman"/>
      <family val="1"/>
    </font>
    <font>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99CCFF"/>
        <bgColor indexed="64"/>
      </patternFill>
    </fill>
    <fill>
      <patternFill patternType="solid">
        <fgColor theme="0"/>
        <bgColor indexed="64"/>
      </patternFill>
    </fill>
    <fill>
      <patternFill patternType="solid">
        <fgColor theme="3" tint="0.7999799847602844"/>
        <bgColor indexed="64"/>
      </patternFill>
    </fill>
    <fill>
      <patternFill patternType="solid">
        <fgColor indexed="47"/>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thin"/>
      <bottom style="thin"/>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right style="thin"/>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42">
    <xf numFmtId="0" fontId="0"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Fill="1" applyAlignment="1">
      <alignment/>
    </xf>
    <xf numFmtId="0" fontId="0" fillId="0" borderId="0" xfId="0" applyFill="1" applyAlignment="1">
      <alignment/>
    </xf>
    <xf numFmtId="0" fontId="6" fillId="33" borderId="0" xfId="0" applyFont="1" applyFill="1" applyAlignment="1">
      <alignment horizontal="justify"/>
    </xf>
    <xf numFmtId="0" fontId="0" fillId="33" borderId="0" xfId="0" applyFill="1" applyAlignment="1">
      <alignment/>
    </xf>
    <xf numFmtId="0" fontId="7" fillId="33" borderId="0" xfId="0" applyFont="1" applyFill="1" applyAlignment="1">
      <alignment horizontal="justify"/>
    </xf>
    <xf numFmtId="0" fontId="8" fillId="33" borderId="0" xfId="0" applyFont="1" applyFill="1" applyBorder="1" applyAlignment="1">
      <alignment horizontal="justify"/>
    </xf>
    <xf numFmtId="0" fontId="3" fillId="33" borderId="0" xfId="0" applyFont="1" applyFill="1" applyAlignment="1">
      <alignment/>
    </xf>
    <xf numFmtId="0" fontId="4" fillId="33" borderId="0" xfId="0" applyFont="1" applyFill="1" applyAlignment="1">
      <alignment/>
    </xf>
    <xf numFmtId="0" fontId="4" fillId="33" borderId="0" xfId="0" applyFont="1" applyFill="1" applyAlignment="1">
      <alignment horizontal="center"/>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xf>
    <xf numFmtId="0" fontId="4" fillId="33" borderId="10" xfId="0" applyFont="1" applyFill="1" applyBorder="1" applyAlignment="1">
      <alignment horizontal="center"/>
    </xf>
    <xf numFmtId="0" fontId="4" fillId="33" borderId="13" xfId="0" applyFont="1" applyFill="1" applyBorder="1" applyAlignment="1">
      <alignment/>
    </xf>
    <xf numFmtId="0" fontId="4" fillId="33" borderId="14" xfId="0" applyFont="1" applyFill="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xf>
    <xf numFmtId="0" fontId="13" fillId="33" borderId="0" xfId="0" applyFont="1" applyFill="1" applyAlignment="1">
      <alignment/>
    </xf>
    <xf numFmtId="0" fontId="3" fillId="33" borderId="0" xfId="0" applyFont="1" applyFill="1" applyAlignment="1">
      <alignment/>
    </xf>
    <xf numFmtId="0" fontId="3" fillId="0" borderId="0" xfId="0" applyFont="1" applyFill="1" applyAlignment="1">
      <alignment/>
    </xf>
    <xf numFmtId="0" fontId="6" fillId="33" borderId="0" xfId="0" applyFont="1" applyFill="1" applyAlignment="1">
      <alignment horizontal="left"/>
    </xf>
    <xf numFmtId="0" fontId="3" fillId="33" borderId="0" xfId="0" applyFont="1" applyFill="1" applyAlignment="1">
      <alignment horizontal="left"/>
    </xf>
    <xf numFmtId="0" fontId="3" fillId="33" borderId="0" xfId="0" applyFont="1" applyFill="1" applyAlignment="1">
      <alignment horizontal="justify" vertical="top"/>
    </xf>
    <xf numFmtId="0" fontId="3" fillId="0" borderId="0" xfId="0" applyFont="1" applyFill="1" applyBorder="1" applyAlignment="1">
      <alignment/>
    </xf>
    <xf numFmtId="0" fontId="13" fillId="0" borderId="0" xfId="0" applyFont="1" applyFill="1" applyAlignment="1">
      <alignment/>
    </xf>
    <xf numFmtId="0" fontId="16" fillId="0" borderId="0" xfId="0" applyFont="1" applyFill="1" applyBorder="1" applyAlignment="1">
      <alignment/>
    </xf>
    <xf numFmtId="0" fontId="13" fillId="0" borderId="0" xfId="0" applyFont="1" applyFill="1" applyBorder="1" applyAlignment="1">
      <alignment/>
    </xf>
    <xf numFmtId="0" fontId="4" fillId="33" borderId="17" xfId="0" applyFont="1" applyFill="1" applyBorder="1" applyAlignment="1">
      <alignment/>
    </xf>
    <xf numFmtId="0" fontId="3" fillId="33" borderId="18" xfId="0" applyFont="1" applyFill="1" applyBorder="1" applyAlignment="1">
      <alignment/>
    </xf>
    <xf numFmtId="0" fontId="4" fillId="33" borderId="19" xfId="0" applyFont="1" applyFill="1" applyBorder="1" applyAlignment="1">
      <alignment/>
    </xf>
    <xf numFmtId="0" fontId="4" fillId="33" borderId="20" xfId="0" applyFont="1" applyFill="1" applyBorder="1" applyAlignment="1">
      <alignment/>
    </xf>
    <xf numFmtId="0" fontId="3" fillId="33" borderId="16" xfId="0" applyFont="1" applyFill="1" applyBorder="1" applyAlignment="1">
      <alignment/>
    </xf>
    <xf numFmtId="0" fontId="3" fillId="33" borderId="21" xfId="0" applyFont="1" applyFill="1" applyBorder="1" applyAlignment="1">
      <alignment wrapText="1"/>
    </xf>
    <xf numFmtId="0" fontId="3" fillId="33" borderId="22" xfId="0" applyFont="1" applyFill="1" applyBorder="1" applyAlignment="1">
      <alignment horizontal="center" wrapText="1"/>
    </xf>
    <xf numFmtId="0" fontId="3" fillId="33" borderId="23" xfId="0" applyFont="1" applyFill="1" applyBorder="1" applyAlignment="1">
      <alignment horizontal="center"/>
    </xf>
    <xf numFmtId="0" fontId="4" fillId="33" borderId="24" xfId="0" applyFont="1" applyFill="1" applyBorder="1" applyAlignment="1">
      <alignment/>
    </xf>
    <xf numFmtId="0" fontId="4" fillId="33" borderId="25" xfId="0" applyFont="1" applyFill="1" applyBorder="1" applyAlignment="1">
      <alignment horizontal="center"/>
    </xf>
    <xf numFmtId="0" fontId="4" fillId="33" borderId="26" xfId="0" applyFont="1" applyFill="1" applyBorder="1" applyAlignment="1">
      <alignment horizontal="center"/>
    </xf>
    <xf numFmtId="0" fontId="4" fillId="33" borderId="0" xfId="0" applyFont="1" applyFill="1" applyBorder="1" applyAlignment="1">
      <alignment horizontal="center"/>
    </xf>
    <xf numFmtId="0" fontId="4" fillId="33" borderId="27" xfId="0" applyFont="1" applyFill="1" applyBorder="1" applyAlignment="1">
      <alignment/>
    </xf>
    <xf numFmtId="0" fontId="3" fillId="33" borderId="24" xfId="0" applyFont="1" applyFill="1" applyBorder="1" applyAlignment="1">
      <alignment/>
    </xf>
    <xf numFmtId="0" fontId="3" fillId="33" borderId="25" xfId="0" applyFont="1" applyFill="1" applyBorder="1" applyAlignment="1">
      <alignment/>
    </xf>
    <xf numFmtId="0" fontId="3" fillId="33" borderId="28" xfId="0" applyFont="1" applyFill="1" applyBorder="1" applyAlignment="1">
      <alignment/>
    </xf>
    <xf numFmtId="180" fontId="4" fillId="33" borderId="0" xfId="0" applyNumberFormat="1" applyFont="1" applyFill="1" applyAlignment="1">
      <alignment/>
    </xf>
    <xf numFmtId="0" fontId="3" fillId="33" borderId="13" xfId="0" applyFont="1" applyFill="1" applyBorder="1" applyAlignment="1">
      <alignment/>
    </xf>
    <xf numFmtId="0" fontId="3" fillId="33" borderId="14" xfId="0" applyFont="1" applyFill="1" applyBorder="1" applyAlignment="1">
      <alignment horizontal="center" wrapText="1"/>
    </xf>
    <xf numFmtId="0" fontId="3" fillId="33" borderId="29" xfId="0" applyFont="1" applyFill="1" applyBorder="1" applyAlignment="1">
      <alignment horizontal="center" wrapText="1"/>
    </xf>
    <xf numFmtId="0" fontId="3" fillId="33" borderId="15" xfId="0" applyFont="1" applyFill="1" applyBorder="1" applyAlignment="1">
      <alignment horizontal="center"/>
    </xf>
    <xf numFmtId="174" fontId="4" fillId="33" borderId="10" xfId="0" applyNumberFormat="1" applyFont="1" applyFill="1" applyBorder="1" applyAlignment="1">
      <alignment horizontal="center"/>
    </xf>
    <xf numFmtId="180" fontId="4" fillId="33" borderId="30" xfId="0" applyNumberFormat="1" applyFont="1" applyFill="1" applyBorder="1" applyAlignment="1">
      <alignment horizontal="center"/>
    </xf>
    <xf numFmtId="0" fontId="4" fillId="33" borderId="17" xfId="0" applyFont="1" applyFill="1" applyBorder="1" applyAlignment="1" quotePrefix="1">
      <alignment/>
    </xf>
    <xf numFmtId="0" fontId="4" fillId="33" borderId="0" xfId="0" applyFont="1" applyFill="1" applyAlignment="1">
      <alignment/>
    </xf>
    <xf numFmtId="180" fontId="4" fillId="33" borderId="0" xfId="0" applyNumberFormat="1" applyFont="1" applyFill="1" applyBorder="1" applyAlignment="1">
      <alignment/>
    </xf>
    <xf numFmtId="0" fontId="4" fillId="33" borderId="0" xfId="0" applyFont="1" applyFill="1" applyAlignment="1">
      <alignment horizontal="left" indent="1"/>
    </xf>
    <xf numFmtId="0" fontId="4" fillId="33" borderId="0" xfId="0" applyFont="1" applyFill="1" applyAlignment="1">
      <alignment horizontal="left" indent="1"/>
    </xf>
    <xf numFmtId="0" fontId="15" fillId="0" borderId="0" xfId="53" applyFont="1" applyFill="1" applyBorder="1" applyAlignment="1" applyProtection="1">
      <alignment/>
      <protection/>
    </xf>
    <xf numFmtId="0" fontId="4" fillId="0" borderId="0" xfId="0" applyFont="1" applyFill="1" applyBorder="1" applyAlignment="1">
      <alignment/>
    </xf>
    <xf numFmtId="0" fontId="4" fillId="33" borderId="14" xfId="0" applyFont="1" applyFill="1" applyBorder="1" applyAlignment="1">
      <alignment/>
    </xf>
    <xf numFmtId="180" fontId="4" fillId="0" borderId="29" xfId="0" applyNumberFormat="1"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xf>
    <xf numFmtId="0" fontId="4" fillId="0" borderId="0" xfId="0" applyFont="1" applyFill="1" applyAlignment="1">
      <alignment horizontal="left" indent="1"/>
    </xf>
    <xf numFmtId="0" fontId="4" fillId="33" borderId="31" xfId="0" applyFont="1" applyFill="1" applyBorder="1" applyAlignment="1">
      <alignment/>
    </xf>
    <xf numFmtId="0" fontId="4" fillId="33" borderId="27" xfId="0" applyFont="1" applyFill="1" applyBorder="1" applyAlignment="1">
      <alignment horizontal="center"/>
    </xf>
    <xf numFmtId="180" fontId="4" fillId="0" borderId="27" xfId="0" applyNumberFormat="1" applyFont="1" applyFill="1" applyBorder="1" applyAlignment="1">
      <alignment horizontal="center"/>
    </xf>
    <xf numFmtId="0" fontId="4" fillId="0" borderId="27" xfId="0" applyFont="1" applyFill="1" applyBorder="1" applyAlignment="1">
      <alignment/>
    </xf>
    <xf numFmtId="0" fontId="4" fillId="0" borderId="32" xfId="0" applyFont="1" applyFill="1" applyBorder="1" applyAlignment="1">
      <alignment/>
    </xf>
    <xf numFmtId="0" fontId="3" fillId="33" borderId="31" xfId="0" applyFont="1" applyFill="1" applyBorder="1" applyAlignment="1">
      <alignment/>
    </xf>
    <xf numFmtId="0" fontId="3" fillId="33" borderId="21" xfId="0" applyFont="1" applyFill="1" applyBorder="1" applyAlignment="1">
      <alignment/>
    </xf>
    <xf numFmtId="0" fontId="3" fillId="33" borderId="23" xfId="0" applyFont="1" applyFill="1" applyBorder="1" applyAlignment="1">
      <alignment horizontal="center" wrapText="1"/>
    </xf>
    <xf numFmtId="3" fontId="4" fillId="33" borderId="11" xfId="0" applyNumberFormat="1" applyFont="1" applyFill="1" applyBorder="1" applyAlignment="1">
      <alignment horizontal="center"/>
    </xf>
    <xf numFmtId="3" fontId="4" fillId="33" borderId="15" xfId="0" applyNumberFormat="1" applyFont="1" applyFill="1" applyBorder="1" applyAlignment="1">
      <alignment horizontal="center"/>
    </xf>
    <xf numFmtId="3" fontId="4" fillId="33" borderId="0" xfId="0" applyNumberFormat="1" applyFont="1" applyFill="1" applyAlignment="1">
      <alignment/>
    </xf>
    <xf numFmtId="0" fontId="4" fillId="33" borderId="16" xfId="0" applyFont="1" applyFill="1" applyBorder="1" applyAlignment="1">
      <alignment horizontal="right"/>
    </xf>
    <xf numFmtId="208" fontId="4" fillId="33" borderId="0" xfId="0" applyNumberFormat="1" applyFont="1" applyFill="1" applyBorder="1" applyAlignment="1">
      <alignment horizontal="center"/>
    </xf>
    <xf numFmtId="185" fontId="4" fillId="33" borderId="0" xfId="0" applyNumberFormat="1" applyFont="1" applyFill="1" applyBorder="1" applyAlignment="1">
      <alignment horizontal="left"/>
    </xf>
    <xf numFmtId="174" fontId="4" fillId="33" borderId="25" xfId="0" applyNumberFormat="1" applyFont="1" applyFill="1" applyBorder="1" applyAlignment="1">
      <alignment horizontal="center"/>
    </xf>
    <xf numFmtId="0" fontId="4" fillId="33" borderId="18" xfId="0" applyFont="1" applyFill="1" applyBorder="1" applyAlignment="1">
      <alignment/>
    </xf>
    <xf numFmtId="0" fontId="4" fillId="33" borderId="19" xfId="0" applyFont="1" applyFill="1" applyBorder="1" applyAlignment="1">
      <alignment horizontal="center"/>
    </xf>
    <xf numFmtId="183" fontId="4" fillId="33" borderId="19" xfId="0" applyNumberFormat="1" applyFont="1" applyFill="1" applyBorder="1" applyAlignment="1">
      <alignment horizontal="center"/>
    </xf>
    <xf numFmtId="0" fontId="4" fillId="33" borderId="0" xfId="0" applyFont="1" applyFill="1" applyBorder="1" applyAlignment="1">
      <alignment horizontal="left"/>
    </xf>
    <xf numFmtId="183" fontId="4" fillId="33" borderId="0" xfId="0" applyNumberFormat="1" applyFont="1" applyFill="1" applyBorder="1" applyAlignment="1">
      <alignment horizontal="center"/>
    </xf>
    <xf numFmtId="0" fontId="4" fillId="33" borderId="32" xfId="0" applyFont="1" applyFill="1" applyBorder="1" applyAlignment="1">
      <alignment/>
    </xf>
    <xf numFmtId="0" fontId="3" fillId="33" borderId="20" xfId="0" applyFont="1" applyFill="1" applyBorder="1" applyAlignment="1">
      <alignment/>
    </xf>
    <xf numFmtId="1" fontId="4" fillId="33" borderId="0" xfId="0" applyNumberFormat="1" applyFont="1" applyFill="1" applyBorder="1" applyAlignment="1">
      <alignment horizontal="right"/>
    </xf>
    <xf numFmtId="218" fontId="4" fillId="33" borderId="0" xfId="0" applyNumberFormat="1" applyFont="1" applyFill="1" applyBorder="1" applyAlignment="1">
      <alignment horizontal="left"/>
    </xf>
    <xf numFmtId="220" fontId="4" fillId="33" borderId="0" xfId="0" applyNumberFormat="1" applyFont="1" applyFill="1" applyBorder="1" applyAlignment="1">
      <alignment horizontal="left"/>
    </xf>
    <xf numFmtId="180" fontId="4" fillId="0" borderId="19" xfId="0" applyNumberFormat="1" applyFont="1" applyFill="1" applyBorder="1" applyAlignment="1">
      <alignment horizontal="center"/>
    </xf>
    <xf numFmtId="0" fontId="4" fillId="0" borderId="19" xfId="0" applyFont="1" applyFill="1" applyBorder="1" applyAlignment="1">
      <alignment horizontal="center"/>
    </xf>
    <xf numFmtId="180"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33" borderId="16" xfId="0" applyFont="1" applyFill="1" applyBorder="1" applyAlignment="1">
      <alignment horizontal="right" wrapText="1"/>
    </xf>
    <xf numFmtId="221" fontId="4" fillId="33" borderId="0" xfId="0" applyNumberFormat="1" applyFont="1" applyFill="1" applyBorder="1" applyAlignment="1">
      <alignment horizontal="center"/>
    </xf>
    <xf numFmtId="0" fontId="4" fillId="33" borderId="0" xfId="0" applyFont="1" applyFill="1" applyBorder="1" applyAlignment="1">
      <alignment horizontal="left" vertical="top" wrapText="1"/>
    </xf>
    <xf numFmtId="0" fontId="4" fillId="33" borderId="0" xfId="0" applyFont="1" applyFill="1" applyBorder="1" applyAlignment="1">
      <alignment horizontal="left" wrapText="1"/>
    </xf>
    <xf numFmtId="0" fontId="4" fillId="33" borderId="0" xfId="0" applyFont="1" applyFill="1" applyAlignment="1">
      <alignment horizontal="left" wrapText="1"/>
    </xf>
    <xf numFmtId="0" fontId="4" fillId="33" borderId="25" xfId="0" applyFont="1" applyFill="1" applyBorder="1" applyAlignment="1">
      <alignment/>
    </xf>
    <xf numFmtId="0" fontId="3" fillId="33" borderId="14" xfId="0" applyFont="1" applyFill="1" applyBorder="1" applyAlignment="1">
      <alignment horizontal="center"/>
    </xf>
    <xf numFmtId="0" fontId="3" fillId="33" borderId="33" xfId="0" applyFont="1" applyFill="1" applyBorder="1" applyAlignment="1">
      <alignment horizontal="center" wrapText="1"/>
    </xf>
    <xf numFmtId="183" fontId="4" fillId="33" borderId="28" xfId="0" applyNumberFormat="1" applyFont="1" applyFill="1" applyBorder="1" applyAlignment="1">
      <alignment horizontal="center"/>
    </xf>
    <xf numFmtId="183" fontId="4" fillId="33" borderId="30" xfId="0" applyNumberFormat="1" applyFont="1" applyFill="1" applyBorder="1" applyAlignment="1">
      <alignment horizontal="center"/>
    </xf>
    <xf numFmtId="183" fontId="4" fillId="33" borderId="29" xfId="0" applyNumberFormat="1" applyFont="1" applyFill="1" applyBorder="1" applyAlignment="1">
      <alignment horizontal="center"/>
    </xf>
    <xf numFmtId="0" fontId="4" fillId="33" borderId="16" xfId="0" applyFont="1" applyFill="1" applyBorder="1" applyAlignment="1">
      <alignment horizontal="left"/>
    </xf>
    <xf numFmtId="0" fontId="1" fillId="33" borderId="0" xfId="0" applyFont="1" applyFill="1" applyAlignment="1">
      <alignment/>
    </xf>
    <xf numFmtId="0" fontId="18" fillId="33" borderId="0" xfId="0" applyFont="1" applyFill="1" applyAlignment="1">
      <alignment/>
    </xf>
    <xf numFmtId="0" fontId="4" fillId="34" borderId="34" xfId="0" applyFont="1" applyFill="1" applyBorder="1" applyAlignment="1">
      <alignment horizontal="center"/>
    </xf>
    <xf numFmtId="181" fontId="4" fillId="33" borderId="11" xfId="0" applyNumberFormat="1" applyFont="1" applyFill="1" applyBorder="1" applyAlignment="1">
      <alignment horizontal="center"/>
    </xf>
    <xf numFmtId="181" fontId="4" fillId="33" borderId="15" xfId="0" applyNumberFormat="1" applyFont="1" applyFill="1" applyBorder="1" applyAlignment="1">
      <alignment horizontal="center"/>
    </xf>
    <xf numFmtId="0" fontId="10" fillId="33" borderId="35" xfId="0" applyFont="1" applyFill="1" applyBorder="1" applyAlignment="1">
      <alignment wrapText="1"/>
    </xf>
    <xf numFmtId="0" fontId="4" fillId="33" borderId="35" xfId="0" applyFont="1" applyFill="1" applyBorder="1" applyAlignment="1">
      <alignment horizontal="justify"/>
    </xf>
    <xf numFmtId="0" fontId="3" fillId="35" borderId="18" xfId="0" applyFont="1" applyFill="1" applyBorder="1" applyAlignment="1">
      <alignment horizontal="left" vertical="top" wrapText="1"/>
    </xf>
    <xf numFmtId="0" fontId="3" fillId="35" borderId="16" xfId="0" applyFont="1" applyFill="1" applyBorder="1" applyAlignment="1">
      <alignment horizontal="left" vertical="top" wrapText="1"/>
    </xf>
    <xf numFmtId="0" fontId="3" fillId="35" borderId="31" xfId="0" applyFont="1" applyFill="1" applyBorder="1" applyAlignment="1">
      <alignment horizontal="left" vertical="top" wrapText="1"/>
    </xf>
    <xf numFmtId="0" fontId="14" fillId="35" borderId="16" xfId="0" applyFont="1" applyFill="1" applyBorder="1" applyAlignment="1">
      <alignment/>
    </xf>
    <xf numFmtId="0" fontId="4" fillId="35" borderId="17" xfId="0" applyFont="1" applyFill="1" applyBorder="1" applyAlignment="1" quotePrefix="1">
      <alignment/>
    </xf>
    <xf numFmtId="0" fontId="4" fillId="35" borderId="17" xfId="0" applyFont="1" applyFill="1" applyBorder="1" applyAlignment="1" quotePrefix="1">
      <alignment/>
    </xf>
    <xf numFmtId="0" fontId="4" fillId="35" borderId="17" xfId="0" applyFont="1" applyFill="1" applyBorder="1" applyAlignment="1" quotePrefix="1">
      <alignment wrapText="1"/>
    </xf>
    <xf numFmtId="0" fontId="14" fillId="35" borderId="31" xfId="0" applyFont="1" applyFill="1" applyBorder="1" applyAlignment="1">
      <alignment/>
    </xf>
    <xf numFmtId="0" fontId="4" fillId="35" borderId="18" xfId="0" applyFont="1" applyFill="1" applyBorder="1" applyAlignment="1">
      <alignment/>
    </xf>
    <xf numFmtId="0" fontId="3" fillId="35" borderId="19" xfId="0" applyFont="1" applyFill="1" applyBorder="1" applyAlignment="1">
      <alignment/>
    </xf>
    <xf numFmtId="0" fontId="4" fillId="35" borderId="19" xfId="0" applyFont="1" applyFill="1" applyBorder="1" applyAlignment="1">
      <alignment/>
    </xf>
    <xf numFmtId="0" fontId="4" fillId="35" borderId="20" xfId="0" applyFont="1" applyFill="1" applyBorder="1" applyAlignment="1">
      <alignment/>
    </xf>
    <xf numFmtId="0" fontId="4" fillId="35" borderId="16" xfId="0" applyFont="1" applyFill="1" applyBorder="1" applyAlignment="1">
      <alignment/>
    </xf>
    <xf numFmtId="0" fontId="3" fillId="35" borderId="0" xfId="0" applyFont="1" applyFill="1" applyBorder="1" applyAlignment="1">
      <alignment/>
    </xf>
    <xf numFmtId="0" fontId="4" fillId="35" borderId="0" xfId="0" applyFont="1" applyFill="1" applyBorder="1" applyAlignment="1">
      <alignment/>
    </xf>
    <xf numFmtId="0" fontId="4" fillId="35" borderId="31" xfId="0" applyFont="1" applyFill="1" applyBorder="1" applyAlignment="1">
      <alignment/>
    </xf>
    <xf numFmtId="0" fontId="4" fillId="35" borderId="0"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27" xfId="0" applyFont="1" applyFill="1" applyBorder="1" applyAlignment="1">
      <alignment/>
    </xf>
    <xf numFmtId="0" fontId="4" fillId="35" borderId="32" xfId="0" applyFont="1" applyFill="1" applyBorder="1" applyAlignment="1">
      <alignment/>
    </xf>
    <xf numFmtId="0" fontId="4" fillId="34" borderId="36" xfId="0" applyFont="1" applyFill="1" applyBorder="1" applyAlignment="1">
      <alignment/>
    </xf>
    <xf numFmtId="0" fontId="4" fillId="34" borderId="37" xfId="0" applyFont="1" applyFill="1" applyBorder="1" applyAlignment="1">
      <alignment/>
    </xf>
    <xf numFmtId="0" fontId="4" fillId="34" borderId="38" xfId="0" applyFont="1" applyFill="1" applyBorder="1" applyAlignment="1">
      <alignment/>
    </xf>
    <xf numFmtId="0" fontId="4" fillId="34" borderId="39" xfId="0" applyFont="1" applyFill="1" applyBorder="1" applyAlignment="1">
      <alignment/>
    </xf>
    <xf numFmtId="0" fontId="4" fillId="34" borderId="40" xfId="0" applyFont="1" applyFill="1" applyBorder="1" applyAlignment="1">
      <alignment/>
    </xf>
    <xf numFmtId="0" fontId="4" fillId="34" borderId="41" xfId="0" applyFont="1" applyFill="1" applyBorder="1" applyAlignment="1">
      <alignment/>
    </xf>
    <xf numFmtId="0" fontId="4" fillId="34" borderId="37" xfId="0" applyFont="1" applyFill="1" applyBorder="1" applyAlignment="1">
      <alignment/>
    </xf>
    <xf numFmtId="0" fontId="4" fillId="34" borderId="42" xfId="0" applyFont="1" applyFill="1" applyBorder="1" applyAlignment="1">
      <alignment/>
    </xf>
    <xf numFmtId="0" fontId="4" fillId="34" borderId="42" xfId="0" applyFont="1" applyFill="1" applyBorder="1" applyAlignment="1">
      <alignment horizontal="right"/>
    </xf>
    <xf numFmtId="0" fontId="4" fillId="34" borderId="42" xfId="0" applyFont="1" applyFill="1" applyBorder="1" applyAlignment="1">
      <alignment horizontal="right"/>
    </xf>
    <xf numFmtId="0" fontId="4" fillId="34" borderId="43" xfId="0" applyFont="1" applyFill="1" applyBorder="1" applyAlignment="1">
      <alignment/>
    </xf>
    <xf numFmtId="181" fontId="4" fillId="34" borderId="11" xfId="0" applyNumberFormat="1" applyFont="1" applyFill="1" applyBorder="1" applyAlignment="1">
      <alignment horizontal="center"/>
    </xf>
    <xf numFmtId="181" fontId="4" fillId="34" borderId="15" xfId="0" applyNumberFormat="1" applyFont="1" applyFill="1" applyBorder="1" applyAlignment="1">
      <alignment horizontal="center"/>
    </xf>
    <xf numFmtId="0" fontId="4" fillId="36" borderId="18" xfId="0" applyFont="1" applyFill="1" applyBorder="1" applyAlignment="1">
      <alignment/>
    </xf>
    <xf numFmtId="0" fontId="4" fillId="36" borderId="16" xfId="0" applyFont="1" applyFill="1" applyBorder="1" applyAlignment="1">
      <alignment/>
    </xf>
    <xf numFmtId="0" fontId="4" fillId="36" borderId="31" xfId="0" applyFont="1" applyFill="1" applyBorder="1" applyAlignment="1">
      <alignment/>
    </xf>
    <xf numFmtId="0" fontId="3" fillId="36" borderId="19" xfId="0" applyFont="1" applyFill="1" applyBorder="1" applyAlignment="1">
      <alignment/>
    </xf>
    <xf numFmtId="0" fontId="4" fillId="36" borderId="19" xfId="0" applyFont="1" applyFill="1" applyBorder="1" applyAlignment="1">
      <alignment/>
    </xf>
    <xf numFmtId="0" fontId="4" fillId="36" borderId="20" xfId="0" applyFont="1" applyFill="1" applyBorder="1" applyAlignment="1">
      <alignment/>
    </xf>
    <xf numFmtId="0" fontId="4" fillId="36" borderId="0" xfId="0" applyFont="1" applyFill="1" applyBorder="1" applyAlignment="1">
      <alignment horizontal="center"/>
    </xf>
    <xf numFmtId="211" fontId="4" fillId="36" borderId="0" xfId="42" applyNumberFormat="1" applyFont="1" applyFill="1" applyBorder="1" applyAlignment="1">
      <alignment horizontal="center"/>
    </xf>
    <xf numFmtId="179" fontId="4" fillId="36" borderId="0" xfId="0" applyNumberFormat="1" applyFont="1" applyFill="1" applyBorder="1" applyAlignment="1">
      <alignment horizontal="center"/>
    </xf>
    <xf numFmtId="0" fontId="4" fillId="36" borderId="17" xfId="0" applyFont="1" applyFill="1" applyBorder="1" applyAlignment="1">
      <alignment/>
    </xf>
    <xf numFmtId="1" fontId="4" fillId="36" borderId="0" xfId="0" applyNumberFormat="1" applyFont="1" applyFill="1" applyBorder="1" applyAlignment="1">
      <alignment horizontal="center"/>
    </xf>
    <xf numFmtId="0" fontId="4" fillId="36" borderId="27" xfId="0" applyFont="1" applyFill="1" applyBorder="1" applyAlignment="1">
      <alignment/>
    </xf>
    <xf numFmtId="0" fontId="4" fillId="36" borderId="32" xfId="0" applyFont="1" applyFill="1" applyBorder="1" applyAlignment="1">
      <alignment/>
    </xf>
    <xf numFmtId="0" fontId="4" fillId="34" borderId="19" xfId="57" applyFont="1" applyFill="1" applyBorder="1" applyAlignment="1">
      <alignment horizontal="left"/>
      <protection/>
    </xf>
    <xf numFmtId="0" fontId="4" fillId="34" borderId="27" xfId="0" applyFont="1" applyFill="1" applyBorder="1" applyAlignment="1">
      <alignment/>
    </xf>
    <xf numFmtId="0" fontId="4" fillId="34" borderId="0" xfId="0" applyFont="1" applyFill="1" applyBorder="1" applyAlignment="1">
      <alignment/>
    </xf>
    <xf numFmtId="0" fontId="65" fillId="0" borderId="0" xfId="53" applyAlignment="1" applyProtection="1">
      <alignment/>
      <protection/>
    </xf>
    <xf numFmtId="0" fontId="4" fillId="34" borderId="36" xfId="0" applyFont="1" applyFill="1" applyBorder="1" applyAlignment="1">
      <alignment/>
    </xf>
    <xf numFmtId="217" fontId="4" fillId="33" borderId="0" xfId="0" applyNumberFormat="1" applyFont="1" applyFill="1" applyBorder="1" applyAlignment="1">
      <alignment horizontal="right"/>
    </xf>
    <xf numFmtId="0" fontId="3" fillId="33" borderId="14" xfId="0" applyFont="1" applyFill="1" applyBorder="1" applyAlignment="1">
      <alignment horizontal="center"/>
    </xf>
    <xf numFmtId="0" fontId="3" fillId="33" borderId="22" xfId="0" applyFont="1" applyFill="1" applyBorder="1" applyAlignment="1">
      <alignment horizontal="center" wrapText="1"/>
    </xf>
    <xf numFmtId="0" fontId="4" fillId="34" borderId="42" xfId="0" applyFont="1" applyFill="1" applyBorder="1" applyAlignment="1">
      <alignment/>
    </xf>
    <xf numFmtId="0" fontId="4" fillId="34" borderId="38" xfId="0" applyFont="1" applyFill="1" applyBorder="1" applyAlignment="1">
      <alignment horizontal="right"/>
    </xf>
    <xf numFmtId="0" fontId="4" fillId="33" borderId="12" xfId="0" applyFont="1" applyFill="1" applyBorder="1" applyAlignment="1">
      <alignment/>
    </xf>
    <xf numFmtId="0" fontId="4" fillId="33" borderId="0" xfId="0" applyFont="1" applyFill="1" applyAlignment="1">
      <alignment horizontal="left"/>
    </xf>
    <xf numFmtId="0" fontId="14" fillId="33" borderId="0" xfId="0" applyFont="1" applyFill="1" applyAlignment="1">
      <alignment/>
    </xf>
    <xf numFmtId="0" fontId="20" fillId="33" borderId="0" xfId="0" applyFont="1" applyFill="1" applyAlignment="1">
      <alignment/>
    </xf>
    <xf numFmtId="0" fontId="3" fillId="35" borderId="20" xfId="0" applyFont="1" applyFill="1" applyBorder="1" applyAlignment="1">
      <alignment horizontal="justify" vertical="top" wrapText="1"/>
    </xf>
    <xf numFmtId="0" fontId="3" fillId="35" borderId="17" xfId="0" applyFont="1" applyFill="1" applyBorder="1" applyAlignment="1">
      <alignment horizontal="justify" vertical="top" wrapText="1"/>
    </xf>
    <xf numFmtId="0" fontId="3" fillId="35" borderId="20" xfId="0" applyNumberFormat="1" applyFont="1" applyFill="1" applyBorder="1" applyAlignment="1">
      <alignment horizontal="justify" vertical="top" wrapText="1"/>
    </xf>
    <xf numFmtId="0" fontId="3" fillId="35" borderId="17" xfId="0" applyNumberFormat="1" applyFont="1" applyFill="1" applyBorder="1" applyAlignment="1">
      <alignment horizontal="justify" vertical="top" wrapText="1"/>
    </xf>
    <xf numFmtId="0" fontId="3" fillId="35" borderId="32" xfId="0" applyNumberFormat="1" applyFont="1" applyFill="1" applyBorder="1" applyAlignment="1">
      <alignment horizontal="justify" vertical="top" wrapText="1"/>
    </xf>
    <xf numFmtId="0" fontId="15" fillId="35" borderId="44" xfId="53" applyNumberFormat="1" applyFont="1" applyFill="1" applyBorder="1" applyAlignment="1" applyProtection="1">
      <alignment horizontal="justify" vertical="top" wrapText="1"/>
      <protection/>
    </xf>
    <xf numFmtId="0" fontId="2" fillId="33" borderId="0" xfId="0" applyFont="1" applyFill="1" applyAlignment="1">
      <alignment/>
    </xf>
    <xf numFmtId="0" fontId="10" fillId="35" borderId="45" xfId="0" applyFont="1" applyFill="1" applyBorder="1" applyAlignment="1">
      <alignment wrapText="1"/>
    </xf>
    <xf numFmtId="0" fontId="0" fillId="0" borderId="0" xfId="0" applyFill="1" applyAlignment="1">
      <alignment/>
    </xf>
    <xf numFmtId="0" fontId="7" fillId="0" borderId="0" xfId="0" applyFont="1" applyFill="1" applyAlignment="1">
      <alignment horizontal="justify" vertical="top"/>
    </xf>
    <xf numFmtId="0" fontId="7" fillId="0" borderId="0" xfId="0" applyFont="1" applyFill="1" applyAlignment="1">
      <alignment horizontal="justify"/>
    </xf>
    <xf numFmtId="0" fontId="24" fillId="35" borderId="32" xfId="0" applyFont="1" applyFill="1" applyBorder="1" applyAlignment="1">
      <alignment/>
    </xf>
    <xf numFmtId="0" fontId="3" fillId="35" borderId="46" xfId="0" applyFont="1" applyFill="1" applyBorder="1" applyAlignment="1">
      <alignment horizontal="left" vertical="top" wrapText="1"/>
    </xf>
    <xf numFmtId="0" fontId="3" fillId="35" borderId="46" xfId="0" applyFont="1" applyFill="1" applyBorder="1" applyAlignment="1">
      <alignment horizontal="justify" vertical="top"/>
    </xf>
    <xf numFmtId="49" fontId="3" fillId="37" borderId="46" xfId="0" applyNumberFormat="1" applyFont="1" applyFill="1" applyBorder="1" applyAlignment="1">
      <alignment horizontal="left" vertical="top" wrapText="1"/>
    </xf>
    <xf numFmtId="0" fontId="10" fillId="35" borderId="44" xfId="53" applyNumberFormat="1" applyFont="1" applyFill="1" applyBorder="1" applyAlignment="1" applyProtection="1">
      <alignment horizontal="justify" vertical="top" wrapText="1"/>
      <protection/>
    </xf>
    <xf numFmtId="0" fontId="3" fillId="35" borderId="32" xfId="0" applyFont="1" applyFill="1" applyBorder="1" applyAlignment="1">
      <alignment horizontal="justify" vertical="top" wrapText="1"/>
    </xf>
    <xf numFmtId="181" fontId="4" fillId="38" borderId="47" xfId="0" applyNumberFormat="1" applyFont="1" applyFill="1" applyBorder="1" applyAlignment="1" applyProtection="1">
      <alignment horizontal="center"/>
      <protection locked="0"/>
    </xf>
    <xf numFmtId="0" fontId="4" fillId="33" borderId="16" xfId="0" applyFont="1" applyFill="1" applyBorder="1" applyAlignment="1" applyProtection="1">
      <alignment/>
      <protection locked="0"/>
    </xf>
    <xf numFmtId="0" fontId="4" fillId="33" borderId="17" xfId="0" applyFont="1" applyFill="1" applyBorder="1" applyAlignment="1" applyProtection="1">
      <alignment/>
      <protection locked="0"/>
    </xf>
    <xf numFmtId="0" fontId="4" fillId="33" borderId="16" xfId="0" applyFont="1" applyFill="1" applyBorder="1" applyAlignment="1" applyProtection="1">
      <alignment/>
      <protection locked="0"/>
    </xf>
    <xf numFmtId="0" fontId="4" fillId="33" borderId="31" xfId="0" applyFont="1" applyFill="1" applyBorder="1" applyAlignment="1" applyProtection="1">
      <alignment horizontal="left"/>
      <protection locked="0"/>
    </xf>
    <xf numFmtId="0" fontId="4" fillId="33" borderId="32" xfId="0" applyFont="1" applyFill="1" applyBorder="1" applyAlignment="1" applyProtection="1">
      <alignment horizontal="left"/>
      <protection locked="0"/>
    </xf>
    <xf numFmtId="0" fontId="26" fillId="33" borderId="0" xfId="0" applyFont="1" applyFill="1" applyAlignment="1">
      <alignment/>
    </xf>
    <xf numFmtId="0" fontId="24" fillId="0" borderId="45" xfId="0" applyFont="1" applyFill="1" applyBorder="1" applyAlignment="1">
      <alignment wrapText="1"/>
    </xf>
    <xf numFmtId="0" fontId="3" fillId="39" borderId="18" xfId="0" applyFont="1" applyFill="1" applyBorder="1" applyAlignment="1">
      <alignment horizontal="left" wrapText="1"/>
    </xf>
    <xf numFmtId="0" fontId="3" fillId="39" borderId="20" xfId="0" applyFont="1" applyFill="1" applyBorder="1" applyAlignment="1">
      <alignment vertical="top"/>
    </xf>
    <xf numFmtId="0" fontId="3" fillId="39" borderId="16" xfId="0" applyFont="1" applyFill="1" applyBorder="1" applyAlignment="1">
      <alignment horizontal="left" vertical="top" wrapText="1"/>
    </xf>
    <xf numFmtId="0" fontId="3" fillId="39" borderId="17" xfId="0" applyFont="1" applyFill="1" applyBorder="1" applyAlignment="1">
      <alignment vertical="top" wrapText="1"/>
    </xf>
    <xf numFmtId="0" fontId="0" fillId="0" borderId="0" xfId="0" applyFill="1" applyBorder="1" applyAlignment="1">
      <alignment vertical="top"/>
    </xf>
    <xf numFmtId="0" fontId="4" fillId="0" borderId="0" xfId="0" applyFont="1" applyFill="1" applyAlignment="1">
      <alignment/>
    </xf>
    <xf numFmtId="0" fontId="10" fillId="0" borderId="0" xfId="0" applyFont="1" applyFill="1" applyBorder="1" applyAlignment="1">
      <alignment vertical="top"/>
    </xf>
    <xf numFmtId="0" fontId="4" fillId="0" borderId="0" xfId="0" applyFont="1" applyFill="1" applyBorder="1" applyAlignment="1">
      <alignment horizontal="left" vertical="center" wrapText="1"/>
    </xf>
    <xf numFmtId="0" fontId="4" fillId="39" borderId="17" xfId="0" applyFont="1" applyFill="1" applyBorder="1" applyAlignment="1">
      <alignment/>
    </xf>
    <xf numFmtId="0" fontId="4" fillId="35" borderId="17" xfId="0" applyFont="1" applyFill="1" applyBorder="1" applyAlignment="1">
      <alignment horizontal="left" vertical="center" wrapText="1"/>
    </xf>
    <xf numFmtId="0" fontId="4" fillId="38" borderId="18" xfId="57" applyFont="1" applyFill="1" applyBorder="1" applyAlignment="1" applyProtection="1">
      <alignment horizontal="center"/>
      <protection locked="0"/>
    </xf>
    <xf numFmtId="0" fontId="4" fillId="38" borderId="31" xfId="0" applyFont="1" applyFill="1" applyBorder="1" applyAlignment="1" applyProtection="1">
      <alignment horizontal="center"/>
      <protection locked="0"/>
    </xf>
    <xf numFmtId="0" fontId="4" fillId="38" borderId="16" xfId="0" applyFont="1" applyFill="1" applyBorder="1" applyAlignment="1" applyProtection="1">
      <alignment horizontal="center"/>
      <protection locked="0"/>
    </xf>
    <xf numFmtId="0" fontId="4" fillId="34" borderId="19" xfId="57" applyFont="1" applyFill="1" applyBorder="1" applyAlignment="1">
      <alignment horizontal="center"/>
      <protection/>
    </xf>
    <xf numFmtId="0" fontId="4" fillId="34" borderId="27" xfId="0" applyFont="1" applyFill="1" applyBorder="1" applyAlignment="1">
      <alignment horizontal="center"/>
    </xf>
    <xf numFmtId="0" fontId="4" fillId="34" borderId="0" xfId="0" applyFont="1" applyFill="1" applyBorder="1" applyAlignment="1">
      <alignment horizontal="center"/>
    </xf>
    <xf numFmtId="0" fontId="4" fillId="34" borderId="27" xfId="0" applyFont="1" applyFill="1" applyBorder="1" applyAlignment="1">
      <alignment horizontal="left"/>
    </xf>
    <xf numFmtId="0" fontId="4" fillId="34" borderId="0" xfId="0" applyFont="1" applyFill="1" applyBorder="1" applyAlignment="1">
      <alignment horizontal="left"/>
    </xf>
    <xf numFmtId="0" fontId="4" fillId="34" borderId="20" xfId="57" applyFont="1" applyFill="1" applyBorder="1" applyAlignment="1">
      <alignment horizontal="left"/>
      <protection/>
    </xf>
    <xf numFmtId="0" fontId="4" fillId="34" borderId="32" xfId="0" applyFont="1" applyFill="1" applyBorder="1" applyAlignment="1">
      <alignment horizontal="left"/>
    </xf>
    <xf numFmtId="0" fontId="4" fillId="34" borderId="17" xfId="0" applyFont="1" applyFill="1" applyBorder="1" applyAlignment="1">
      <alignment horizontal="left"/>
    </xf>
    <xf numFmtId="0" fontId="4" fillId="34" borderId="48" xfId="0" applyFont="1" applyFill="1" applyBorder="1" applyAlignment="1">
      <alignment/>
    </xf>
    <xf numFmtId="0" fontId="3" fillId="40" borderId="48" xfId="0" applyFont="1" applyFill="1" applyBorder="1" applyAlignment="1">
      <alignment/>
    </xf>
    <xf numFmtId="0" fontId="16" fillId="34" borderId="45" xfId="0" applyFont="1" applyFill="1" applyBorder="1" applyAlignment="1">
      <alignment horizontal="center" wrapText="1"/>
    </xf>
    <xf numFmtId="0" fontId="16" fillId="34" borderId="44" xfId="0" applyFont="1" applyFill="1" applyBorder="1" applyAlignment="1">
      <alignment horizontal="center" wrapText="1"/>
    </xf>
    <xf numFmtId="181" fontId="4" fillId="34" borderId="30" xfId="0" applyNumberFormat="1" applyFont="1" applyFill="1" applyBorder="1" applyAlignment="1">
      <alignment horizontal="center"/>
    </xf>
    <xf numFmtId="181" fontId="4" fillId="34" borderId="29" xfId="0" applyNumberFormat="1" applyFont="1" applyFill="1" applyBorder="1" applyAlignment="1">
      <alignment horizontal="center"/>
    </xf>
    <xf numFmtId="181" fontId="4" fillId="33" borderId="30" xfId="0" applyNumberFormat="1" applyFont="1" applyFill="1" applyBorder="1" applyAlignment="1">
      <alignment horizontal="center"/>
    </xf>
    <xf numFmtId="181" fontId="4" fillId="33" borderId="29" xfId="0" applyNumberFormat="1" applyFont="1" applyFill="1" applyBorder="1" applyAlignment="1">
      <alignment horizontal="center"/>
    </xf>
    <xf numFmtId="0" fontId="4" fillId="36" borderId="0" xfId="0" applyFont="1" applyFill="1" applyBorder="1" applyAlignment="1">
      <alignment/>
    </xf>
    <xf numFmtId="0" fontId="4" fillId="36" borderId="0" xfId="0" applyFont="1" applyFill="1" applyAlignment="1">
      <alignment/>
    </xf>
    <xf numFmtId="0" fontId="4" fillId="0" borderId="0" xfId="0" applyFont="1" applyFill="1" applyBorder="1" applyAlignment="1">
      <alignment wrapText="1"/>
    </xf>
    <xf numFmtId="0" fontId="4" fillId="39" borderId="44" xfId="0" applyFont="1" applyFill="1" applyBorder="1" applyAlignment="1">
      <alignment vertical="top" wrapText="1"/>
    </xf>
    <xf numFmtId="0" fontId="0" fillId="0" borderId="0" xfId="0" applyFill="1" applyAlignment="1">
      <alignment vertical="top"/>
    </xf>
    <xf numFmtId="0" fontId="13" fillId="0" borderId="0" xfId="0" applyFont="1" applyFill="1" applyAlignment="1">
      <alignment vertical="top"/>
    </xf>
    <xf numFmtId="0" fontId="4" fillId="0" borderId="0" xfId="0" applyFont="1" applyFill="1" applyAlignment="1">
      <alignment vertical="top"/>
    </xf>
    <xf numFmtId="0" fontId="4" fillId="33" borderId="0" xfId="0" applyFont="1" applyFill="1" applyAlignment="1">
      <alignment vertical="top"/>
    </xf>
    <xf numFmtId="0" fontId="4" fillId="33" borderId="0" xfId="0" applyFont="1" applyFill="1" applyBorder="1" applyAlignment="1">
      <alignment vertical="top" wrapText="1"/>
    </xf>
    <xf numFmtId="0" fontId="4" fillId="33" borderId="0" xfId="0" applyFont="1" applyFill="1" applyBorder="1" applyAlignment="1">
      <alignment/>
    </xf>
    <xf numFmtId="0" fontId="4" fillId="33" borderId="16" xfId="0" applyFont="1" applyFill="1" applyBorder="1" applyAlignment="1">
      <alignment horizontal="right" vertical="top"/>
    </xf>
    <xf numFmtId="0" fontId="4" fillId="33" borderId="10" xfId="0" applyFont="1" applyFill="1" applyBorder="1" applyAlignment="1">
      <alignment horizontal="center"/>
    </xf>
    <xf numFmtId="0" fontId="2" fillId="41" borderId="0" xfId="0" applyFont="1" applyFill="1" applyBorder="1" applyAlignment="1">
      <alignment horizontal="left"/>
    </xf>
    <xf numFmtId="0" fontId="4" fillId="42" borderId="48" xfId="0" applyFont="1" applyFill="1" applyBorder="1" applyAlignment="1" applyProtection="1">
      <alignment horizontal="left" vertical="top" wrapText="1"/>
      <protection locked="0"/>
    </xf>
    <xf numFmtId="0" fontId="4" fillId="42" borderId="49" xfId="0" applyFont="1" applyFill="1" applyBorder="1" applyAlignment="1" applyProtection="1">
      <alignment horizontal="left" vertical="top" wrapText="1"/>
      <protection locked="0"/>
    </xf>
    <xf numFmtId="0" fontId="15" fillId="42" borderId="49" xfId="53" applyFont="1" applyFill="1" applyBorder="1" applyAlignment="1" applyProtection="1">
      <alignment horizontal="left" vertical="top" wrapText="1"/>
      <protection locked="0"/>
    </xf>
    <xf numFmtId="0" fontId="4" fillId="42" borderId="49" xfId="0" applyFont="1" applyFill="1" applyBorder="1" applyAlignment="1" applyProtection="1">
      <alignment horizontal="left" vertical="top" wrapText="1"/>
      <protection locked="0"/>
    </xf>
    <xf numFmtId="0" fontId="15" fillId="42" borderId="49" xfId="53" applyFont="1" applyFill="1" applyBorder="1" applyAlignment="1" applyProtection="1">
      <alignment horizontal="left" vertical="top"/>
      <protection locked="0"/>
    </xf>
    <xf numFmtId="0" fontId="4" fillId="42" borderId="50" xfId="0" applyFont="1" applyFill="1" applyBorder="1" applyAlignment="1" applyProtection="1">
      <alignment horizontal="left" vertical="top" wrapText="1"/>
      <protection locked="0"/>
    </xf>
    <xf numFmtId="0" fontId="3" fillId="35" borderId="16" xfId="0" applyFont="1" applyFill="1" applyBorder="1" applyAlignment="1">
      <alignment wrapText="1"/>
    </xf>
    <xf numFmtId="0" fontId="10" fillId="35" borderId="17" xfId="0" applyFont="1" applyFill="1" applyBorder="1" applyAlignment="1" quotePrefix="1">
      <alignment wrapText="1"/>
    </xf>
    <xf numFmtId="0" fontId="22" fillId="41" borderId="0" xfId="0" applyFont="1" applyFill="1" applyBorder="1" applyAlignment="1">
      <alignment vertical="top" wrapText="1"/>
    </xf>
    <xf numFmtId="0" fontId="4" fillId="34" borderId="49" xfId="0" applyFont="1" applyFill="1" applyBorder="1" applyAlignment="1">
      <alignment/>
    </xf>
    <xf numFmtId="0" fontId="4" fillId="34" borderId="50" xfId="0" applyFont="1" applyFill="1" applyBorder="1" applyAlignment="1">
      <alignment/>
    </xf>
    <xf numFmtId="0" fontId="6" fillId="33" borderId="0" xfId="0" applyFont="1" applyFill="1" applyAlignment="1">
      <alignment/>
    </xf>
    <xf numFmtId="3" fontId="4" fillId="38" borderId="51" xfId="0" applyNumberFormat="1" applyFont="1" applyFill="1" applyBorder="1" applyAlignment="1" applyProtection="1">
      <alignment horizontal="center"/>
      <protection locked="0"/>
    </xf>
    <xf numFmtId="200" fontId="4" fillId="38" borderId="52" xfId="0" applyNumberFormat="1" applyFont="1" applyFill="1" applyBorder="1" applyAlignment="1" applyProtection="1">
      <alignment horizontal="center"/>
      <protection locked="0"/>
    </xf>
    <xf numFmtId="0" fontId="21" fillId="34" borderId="50" xfId="0" applyFont="1" applyFill="1" applyBorder="1" applyAlignment="1">
      <alignment horizontal="center" wrapText="1"/>
    </xf>
    <xf numFmtId="0" fontId="18" fillId="40" borderId="18" xfId="0" applyFont="1" applyFill="1" applyBorder="1" applyAlignment="1">
      <alignment/>
    </xf>
    <xf numFmtId="0" fontId="4" fillId="34" borderId="16" xfId="0" applyFont="1" applyFill="1" applyBorder="1" applyAlignment="1">
      <alignment/>
    </xf>
    <xf numFmtId="0" fontId="4" fillId="34" borderId="31" xfId="0" applyFont="1" applyFill="1" applyBorder="1" applyAlignment="1">
      <alignment/>
    </xf>
    <xf numFmtId="181" fontId="4" fillId="34" borderId="53" xfId="0" applyNumberFormat="1" applyFont="1" applyFill="1" applyBorder="1" applyAlignment="1">
      <alignment horizontal="center"/>
    </xf>
    <xf numFmtId="181" fontId="4" fillId="34" borderId="54" xfId="0" applyNumberFormat="1" applyFont="1" applyFill="1" applyBorder="1" applyAlignment="1">
      <alignment horizontal="center"/>
    </xf>
    <xf numFmtId="181" fontId="4" fillId="33" borderId="53" xfId="0" applyNumberFormat="1" applyFont="1" applyFill="1" applyBorder="1" applyAlignment="1">
      <alignment horizontal="center"/>
    </xf>
    <xf numFmtId="181" fontId="4" fillId="33" borderId="54" xfId="0" applyNumberFormat="1" applyFont="1" applyFill="1" applyBorder="1" applyAlignment="1">
      <alignment horizontal="center"/>
    </xf>
    <xf numFmtId="0" fontId="3" fillId="40" borderId="48" xfId="0" applyFont="1" applyFill="1" applyBorder="1" applyAlignment="1">
      <alignment/>
    </xf>
    <xf numFmtId="0" fontId="4" fillId="34" borderId="49" xfId="0" applyFont="1" applyFill="1" applyBorder="1" applyAlignment="1">
      <alignment horizontal="center"/>
    </xf>
    <xf numFmtId="0" fontId="4" fillId="34" borderId="50" xfId="0" applyFont="1" applyFill="1" applyBorder="1" applyAlignment="1">
      <alignment horizontal="center"/>
    </xf>
    <xf numFmtId="0" fontId="4" fillId="33" borderId="49" xfId="0" applyFont="1" applyFill="1" applyBorder="1" applyAlignment="1">
      <alignment horizontal="center"/>
    </xf>
    <xf numFmtId="0" fontId="4" fillId="33" borderId="49" xfId="0" applyFont="1" applyFill="1" applyBorder="1" applyAlignment="1">
      <alignment horizontal="center"/>
    </xf>
    <xf numFmtId="0" fontId="4" fillId="33" borderId="49" xfId="0" applyFont="1" applyFill="1" applyBorder="1" applyAlignment="1">
      <alignment/>
    </xf>
    <xf numFmtId="0" fontId="4" fillId="33" borderId="50" xfId="0" applyFont="1" applyFill="1" applyBorder="1" applyAlignment="1">
      <alignment horizontal="center"/>
    </xf>
    <xf numFmtId="0" fontId="4" fillId="33" borderId="48" xfId="0" applyFont="1" applyFill="1" applyBorder="1" applyAlignment="1">
      <alignment horizontal="center"/>
    </xf>
    <xf numFmtId="1" fontId="4" fillId="33" borderId="55" xfId="0" applyNumberFormat="1" applyFont="1" applyFill="1" applyBorder="1" applyAlignment="1">
      <alignment horizontal="center"/>
    </xf>
    <xf numFmtId="1" fontId="4" fillId="33" borderId="28" xfId="0" applyNumberFormat="1" applyFont="1" applyFill="1" applyBorder="1" applyAlignment="1">
      <alignment horizontal="center"/>
    </xf>
    <xf numFmtId="179" fontId="4" fillId="33" borderId="26" xfId="0" applyNumberFormat="1" applyFont="1" applyFill="1" applyBorder="1" applyAlignment="1">
      <alignment horizontal="center"/>
    </xf>
    <xf numFmtId="3" fontId="73" fillId="34" borderId="48" xfId="42" applyNumberFormat="1" applyFont="1" applyFill="1" applyBorder="1" applyAlignment="1">
      <alignment horizontal="center"/>
    </xf>
    <xf numFmtId="3" fontId="73" fillId="34" borderId="20" xfId="0" applyNumberFormat="1" applyFont="1" applyFill="1" applyBorder="1" applyAlignment="1">
      <alignment horizontal="center"/>
    </xf>
    <xf numFmtId="3" fontId="73" fillId="34" borderId="49" xfId="42" applyNumberFormat="1" applyFont="1" applyFill="1" applyBorder="1" applyAlignment="1">
      <alignment horizontal="center"/>
    </xf>
    <xf numFmtId="3" fontId="73" fillId="34" borderId="17" xfId="0" applyNumberFormat="1" applyFont="1" applyFill="1" applyBorder="1" applyAlignment="1">
      <alignment horizontal="center"/>
    </xf>
    <xf numFmtId="3" fontId="73" fillId="34" borderId="50" xfId="42" applyNumberFormat="1" applyFont="1" applyFill="1" applyBorder="1" applyAlignment="1">
      <alignment horizontal="center"/>
    </xf>
    <xf numFmtId="3" fontId="73" fillId="34" borderId="32" xfId="0" applyNumberFormat="1" applyFont="1" applyFill="1" applyBorder="1" applyAlignment="1">
      <alignment horizontal="center"/>
    </xf>
    <xf numFmtId="0" fontId="7" fillId="33" borderId="0" xfId="0" applyFont="1" applyFill="1" applyAlignment="1">
      <alignment/>
    </xf>
    <xf numFmtId="0" fontId="29" fillId="33" borderId="0" xfId="0" applyFont="1" applyFill="1" applyAlignment="1">
      <alignment/>
    </xf>
    <xf numFmtId="0" fontId="4" fillId="42" borderId="48" xfId="0" applyFont="1" applyFill="1" applyBorder="1" applyAlignment="1">
      <alignment wrapText="1"/>
    </xf>
    <xf numFmtId="0" fontId="4" fillId="42" borderId="49" xfId="0" applyNumberFormat="1" applyFont="1" applyFill="1" applyBorder="1" applyAlignment="1">
      <alignment wrapText="1"/>
    </xf>
    <xf numFmtId="0" fontId="4" fillId="42" borderId="50" xfId="0" applyFont="1" applyFill="1" applyBorder="1" applyAlignment="1">
      <alignment wrapText="1"/>
    </xf>
    <xf numFmtId="0" fontId="21" fillId="34" borderId="31" xfId="0" applyFont="1" applyFill="1" applyBorder="1" applyAlignment="1">
      <alignment horizontal="center" wrapText="1"/>
    </xf>
    <xf numFmtId="0" fontId="2" fillId="34" borderId="50" xfId="0" applyFont="1" applyFill="1" applyBorder="1" applyAlignment="1">
      <alignment horizontal="center"/>
    </xf>
    <xf numFmtId="0" fontId="16" fillId="34" borderId="56" xfId="0" applyFont="1" applyFill="1" applyBorder="1" applyAlignment="1">
      <alignment horizontal="center" wrapText="1"/>
    </xf>
    <xf numFmtId="0" fontId="16" fillId="34" borderId="57" xfId="0" applyFont="1" applyFill="1" applyBorder="1" applyAlignment="1">
      <alignment horizontal="center" wrapText="1"/>
    </xf>
    <xf numFmtId="0" fontId="16" fillId="34" borderId="58" xfId="0" applyFont="1" applyFill="1" applyBorder="1" applyAlignment="1">
      <alignment horizontal="center" wrapText="1"/>
    </xf>
    <xf numFmtId="0" fontId="74" fillId="33" borderId="0" xfId="0" applyFont="1" applyFill="1" applyAlignment="1">
      <alignment/>
    </xf>
    <xf numFmtId="0" fontId="75" fillId="0" borderId="0" xfId="0" applyFont="1" applyFill="1" applyAlignment="1">
      <alignment/>
    </xf>
    <xf numFmtId="0" fontId="30" fillId="0" borderId="0" xfId="53" applyFont="1" applyAlignment="1" applyProtection="1">
      <alignment vertical="top"/>
      <protection/>
    </xf>
    <xf numFmtId="0" fontId="2" fillId="33" borderId="27" xfId="0" applyFont="1" applyFill="1" applyBorder="1" applyAlignment="1">
      <alignment horizontal="center"/>
    </xf>
    <xf numFmtId="0" fontId="3" fillId="33" borderId="27" xfId="0" applyFont="1" applyFill="1" applyBorder="1" applyAlignment="1">
      <alignment horizontal="left"/>
    </xf>
    <xf numFmtId="0" fontId="10" fillId="35" borderId="18" xfId="0" applyNumberFormat="1" applyFont="1" applyFill="1" applyBorder="1" applyAlignment="1">
      <alignment horizontal="left" vertical="top" wrapText="1"/>
    </xf>
    <xf numFmtId="0" fontId="0" fillId="35" borderId="20" xfId="0" applyFill="1" applyBorder="1" applyAlignment="1">
      <alignment horizontal="left" vertical="top" wrapText="1"/>
    </xf>
    <xf numFmtId="0" fontId="4" fillId="33" borderId="19" xfId="0" applyFont="1" applyFill="1" applyBorder="1" applyAlignment="1">
      <alignment horizontal="left" vertical="center"/>
    </xf>
    <xf numFmtId="0" fontId="23" fillId="43" borderId="46" xfId="0" applyFont="1" applyFill="1" applyBorder="1" applyAlignment="1">
      <alignment horizontal="center"/>
    </xf>
    <xf numFmtId="0" fontId="23" fillId="43" borderId="35" xfId="0" applyFont="1" applyFill="1" applyBorder="1" applyAlignment="1">
      <alignment horizontal="center"/>
    </xf>
    <xf numFmtId="0" fontId="23" fillId="43" borderId="44" xfId="0" applyFont="1" applyFill="1" applyBorder="1" applyAlignment="1">
      <alignment horizontal="center"/>
    </xf>
    <xf numFmtId="0" fontId="10" fillId="35" borderId="38" xfId="0" applyFont="1" applyFill="1" applyBorder="1" applyAlignment="1">
      <alignment horizontal="left" vertical="top" wrapText="1"/>
    </xf>
    <xf numFmtId="0" fontId="10" fillId="35" borderId="59" xfId="0" applyFont="1" applyFill="1" applyBorder="1" applyAlignment="1">
      <alignment horizontal="left" vertical="top" wrapText="1"/>
    </xf>
    <xf numFmtId="0" fontId="10" fillId="35" borderId="41" xfId="0" applyFont="1" applyFill="1" applyBorder="1" applyAlignment="1">
      <alignment horizontal="left" vertical="top" wrapText="1"/>
    </xf>
    <xf numFmtId="0" fontId="2" fillId="2" borderId="46" xfId="0" applyFont="1" applyFill="1" applyBorder="1" applyAlignment="1">
      <alignment horizontal="center"/>
    </xf>
    <xf numFmtId="0" fontId="2" fillId="2" borderId="35" xfId="0" applyFont="1" applyFill="1" applyBorder="1" applyAlignment="1">
      <alignment horizontal="center"/>
    </xf>
    <xf numFmtId="0" fontId="2" fillId="2" borderId="44" xfId="0" applyFont="1" applyFill="1" applyBorder="1" applyAlignment="1">
      <alignment horizontal="center"/>
    </xf>
    <xf numFmtId="0" fontId="6" fillId="33" borderId="0" xfId="0" applyFont="1" applyFill="1" applyAlignment="1">
      <alignment horizontal="left"/>
    </xf>
    <xf numFmtId="49" fontId="21" fillId="35" borderId="36" xfId="0" applyNumberFormat="1" applyFont="1" applyFill="1" applyBorder="1" applyAlignment="1">
      <alignment horizontal="left" vertical="top" wrapText="1"/>
    </xf>
    <xf numFmtId="49" fontId="21" fillId="35" borderId="60" xfId="0" applyNumberFormat="1" applyFont="1" applyFill="1" applyBorder="1" applyAlignment="1">
      <alignment horizontal="left" vertical="top" wrapText="1"/>
    </xf>
    <xf numFmtId="49" fontId="21" fillId="35" borderId="39" xfId="0" applyNumberFormat="1" applyFont="1" applyFill="1" applyBorder="1" applyAlignment="1">
      <alignment horizontal="left" vertical="top" wrapText="1"/>
    </xf>
    <xf numFmtId="49" fontId="22" fillId="35" borderId="37" xfId="0" applyNumberFormat="1" applyFont="1" applyFill="1" applyBorder="1" applyAlignment="1">
      <alignment horizontal="left" vertical="top" wrapText="1"/>
    </xf>
    <xf numFmtId="49" fontId="22" fillId="35" borderId="34" xfId="0" applyNumberFormat="1" applyFont="1" applyFill="1" applyBorder="1" applyAlignment="1">
      <alignment horizontal="left" vertical="top" wrapText="1"/>
    </xf>
    <xf numFmtId="49" fontId="22" fillId="35" borderId="40" xfId="0" applyNumberFormat="1" applyFont="1" applyFill="1" applyBorder="1" applyAlignment="1">
      <alignment horizontal="left" vertical="top" wrapText="1"/>
    </xf>
    <xf numFmtId="0" fontId="22" fillId="35" borderId="37" xfId="0" applyFont="1" applyFill="1" applyBorder="1" applyAlignment="1">
      <alignment horizontal="left" vertical="top" wrapText="1"/>
    </xf>
    <xf numFmtId="0" fontId="22" fillId="35" borderId="34" xfId="0" applyFont="1" applyFill="1" applyBorder="1" applyAlignment="1">
      <alignment horizontal="left" vertical="top" wrapText="1"/>
    </xf>
    <xf numFmtId="0" fontId="22" fillId="35" borderId="40"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0" xfId="0" applyFont="1" applyFill="1" applyAlignment="1">
      <alignment horizontal="left" vertical="top" wrapText="1"/>
    </xf>
    <xf numFmtId="0" fontId="4" fillId="33" borderId="0" xfId="0" applyFont="1" applyFill="1" applyAlignment="1">
      <alignment horizontal="left" vertical="top" wrapText="1"/>
    </xf>
    <xf numFmtId="0" fontId="2" fillId="2" borderId="60" xfId="0" applyFont="1" applyFill="1" applyBorder="1" applyAlignment="1">
      <alignment horizontal="center"/>
    </xf>
    <xf numFmtId="0" fontId="2" fillId="2" borderId="39" xfId="0" applyFont="1" applyFill="1" applyBorder="1" applyAlignment="1">
      <alignment horizontal="center"/>
    </xf>
    <xf numFmtId="0" fontId="4" fillId="35" borderId="18" xfId="0" applyFont="1" applyFill="1" applyBorder="1" applyAlignment="1">
      <alignment horizontal="left" vertical="top" wrapText="1"/>
    </xf>
    <xf numFmtId="0" fontId="4" fillId="35" borderId="19" xfId="0" applyFont="1" applyFill="1" applyBorder="1" applyAlignment="1">
      <alignment horizontal="left" vertical="top" wrapText="1"/>
    </xf>
    <xf numFmtId="0" fontId="4" fillId="35" borderId="20" xfId="0" applyFont="1" applyFill="1" applyBorder="1" applyAlignment="1">
      <alignment horizontal="left" vertical="top" wrapText="1"/>
    </xf>
    <xf numFmtId="0" fontId="4" fillId="35" borderId="31" xfId="0" applyFont="1" applyFill="1" applyBorder="1" applyAlignment="1">
      <alignment horizontal="left" vertical="top" wrapText="1"/>
    </xf>
    <xf numFmtId="0" fontId="4" fillId="35" borderId="27" xfId="0" applyFont="1" applyFill="1" applyBorder="1" applyAlignment="1">
      <alignment horizontal="left" vertical="top" wrapText="1"/>
    </xf>
    <xf numFmtId="0" fontId="4" fillId="35" borderId="32" xfId="0" applyFont="1" applyFill="1" applyBorder="1" applyAlignment="1">
      <alignment horizontal="left" vertical="top" wrapText="1"/>
    </xf>
    <xf numFmtId="0" fontId="10" fillId="35" borderId="61" xfId="0" applyFont="1" applyFill="1" applyBorder="1" applyAlignment="1">
      <alignment horizontal="left" wrapText="1"/>
    </xf>
    <xf numFmtId="0" fontId="10" fillId="35" borderId="34" xfId="0" applyFont="1" applyFill="1" applyBorder="1" applyAlignment="1">
      <alignment horizontal="left" wrapText="1"/>
    </xf>
    <xf numFmtId="0" fontId="10" fillId="35" borderId="62" xfId="0" applyFont="1" applyFill="1" applyBorder="1" applyAlignment="1">
      <alignment horizontal="left" wrapText="1"/>
    </xf>
    <xf numFmtId="0" fontId="10" fillId="35" borderId="61" xfId="0" applyFont="1" applyFill="1" applyBorder="1" applyAlignment="1">
      <alignment horizontal="left" vertical="top" wrapText="1"/>
    </xf>
    <xf numFmtId="0" fontId="10" fillId="35" borderId="34" xfId="0" applyFont="1" applyFill="1" applyBorder="1" applyAlignment="1">
      <alignment horizontal="left" vertical="top" wrapText="1"/>
    </xf>
    <xf numFmtId="0" fontId="10" fillId="35" borderId="62" xfId="0" applyFont="1" applyFill="1" applyBorder="1" applyAlignment="1">
      <alignment horizontal="left" vertical="top" wrapText="1"/>
    </xf>
    <xf numFmtId="0" fontId="4" fillId="33" borderId="17" xfId="0" applyFont="1" applyFill="1" applyBorder="1" applyAlignment="1">
      <alignment horizontal="left" vertical="top" wrapText="1"/>
    </xf>
    <xf numFmtId="0" fontId="3" fillId="33" borderId="0" xfId="0" applyFont="1" applyFill="1" applyAlignment="1">
      <alignment horizontal="left"/>
    </xf>
    <xf numFmtId="0" fontId="4" fillId="33" borderId="0" xfId="0" applyFont="1" applyFill="1" applyAlignment="1">
      <alignment horizontal="left" wrapText="1"/>
    </xf>
    <xf numFmtId="0" fontId="3" fillId="33" borderId="25" xfId="0" applyFont="1" applyFill="1" applyBorder="1" applyAlignment="1">
      <alignment horizontal="center"/>
    </xf>
    <xf numFmtId="0" fontId="4" fillId="33" borderId="19" xfId="0" applyFont="1" applyFill="1" applyBorder="1" applyAlignment="1">
      <alignment horizontal="left" wrapText="1"/>
    </xf>
    <xf numFmtId="0" fontId="4" fillId="33" borderId="0" xfId="0" applyFont="1" applyFill="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Output'!A1" /><Relationship Id="rId7" Type="http://schemas.openxmlformats.org/officeDocument/2006/relationships/hyperlink" Target="#Instructions!A1" /><Relationship Id="rId8" Type="http://schemas.openxmlformats.org/officeDocument/2006/relationships/hyperlink" Target="#References!A1" /></Relationships>
</file>

<file path=xl/drawings/_rels/drawing2.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Process Flow'!A1" /><Relationship Id="rId9" Type="http://schemas.openxmlformats.org/officeDocument/2006/relationships/hyperlink" Target="#Calculations!A1" /><Relationship Id="rId10" Type="http://schemas.openxmlformats.org/officeDocument/2006/relationships/hyperlink" Target="#'All Substances'!A1" /><Relationship Id="rId11" Type="http://schemas.openxmlformats.org/officeDocument/2006/relationships/hyperlink" Target="#'Input-Output'!A1" /><Relationship Id="rId12" Type="http://schemas.openxmlformats.org/officeDocument/2006/relationships/hyperlink" Target="#Instructions!A1" /><Relationship Id="rId13" Type="http://schemas.openxmlformats.org/officeDocument/2006/relationships/hyperlink" Target="#References!A1" /></Relationships>
</file>

<file path=xl/drawings/_rels/drawing3.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Output'!A1" /><Relationship Id="rId7" Type="http://schemas.openxmlformats.org/officeDocument/2006/relationships/hyperlink" Target="#Instructions!A1" /><Relationship Id="rId8" Type="http://schemas.openxmlformats.org/officeDocument/2006/relationships/hyperlink" Target="#References!A1" /><Relationship Id="rId9" Type="http://schemas.openxmlformats.org/officeDocument/2006/relationships/hyperlink" Target="#'Process Flow'!A1" /><Relationship Id="rId10" Type="http://schemas.openxmlformats.org/officeDocument/2006/relationships/hyperlink" Target="#'Process Flow'!A1" /><Relationship Id="rId11" Type="http://schemas.openxmlformats.org/officeDocument/2006/relationships/hyperlink" Target="#Calculations!A1" /><Relationship Id="rId12" Type="http://schemas.openxmlformats.org/officeDocument/2006/relationships/hyperlink" Target="#'All Substances'!A1" /><Relationship Id="rId13" Type="http://schemas.openxmlformats.org/officeDocument/2006/relationships/hyperlink" Target="#'Input-Output'!A1" /><Relationship Id="rId14" Type="http://schemas.openxmlformats.org/officeDocument/2006/relationships/hyperlink" Target="#Instructions!A1" /><Relationship Id="rId15" Type="http://schemas.openxmlformats.org/officeDocument/2006/relationships/hyperlink" Target="#References!A1" /></Relationships>
</file>

<file path=xl/drawings/_rels/drawing4.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Output'!A1" /><Relationship Id="rId7" Type="http://schemas.openxmlformats.org/officeDocument/2006/relationships/hyperlink" Target="#Instructions!A1" /><Relationship Id="rId8" Type="http://schemas.openxmlformats.org/officeDocument/2006/relationships/hyperlink" Target="#References!A1" /><Relationship Id="rId9" Type="http://schemas.openxmlformats.org/officeDocument/2006/relationships/hyperlink" Target="#'Process Flow'!A1" /><Relationship Id="rId10" Type="http://schemas.openxmlformats.org/officeDocument/2006/relationships/hyperlink" Target="#Calculations!A1" /><Relationship Id="rId11" Type="http://schemas.openxmlformats.org/officeDocument/2006/relationships/hyperlink" Target="#'All Substances'!A1" /><Relationship Id="rId12" Type="http://schemas.openxmlformats.org/officeDocument/2006/relationships/hyperlink" Target="#'Input-Output'!A1" /><Relationship Id="rId13" Type="http://schemas.openxmlformats.org/officeDocument/2006/relationships/hyperlink" Target="#Instructions!A1" /><Relationship Id="rId14" Type="http://schemas.openxmlformats.org/officeDocument/2006/relationships/hyperlink" Target="#References!A1" /></Relationships>
</file>

<file path=xl/drawings/_rels/drawing5.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Output'!A1" /><Relationship Id="rId7" Type="http://schemas.openxmlformats.org/officeDocument/2006/relationships/hyperlink" Target="#Instructions!A1" /><Relationship Id="rId8" Type="http://schemas.openxmlformats.org/officeDocument/2006/relationships/hyperlink" Target="#References!A1" /><Relationship Id="rId9" Type="http://schemas.openxmlformats.org/officeDocument/2006/relationships/hyperlink" Target="#'Process Flow'!A1" /><Relationship Id="rId10" Type="http://schemas.openxmlformats.org/officeDocument/2006/relationships/hyperlink" Target="#Calculations!A1" /><Relationship Id="rId11" Type="http://schemas.openxmlformats.org/officeDocument/2006/relationships/hyperlink" Target="#'All Substances'!A1" /><Relationship Id="rId12" Type="http://schemas.openxmlformats.org/officeDocument/2006/relationships/hyperlink" Target="#'Input-Output'!A1" /><Relationship Id="rId13" Type="http://schemas.openxmlformats.org/officeDocument/2006/relationships/hyperlink" Target="#Instructions!A1" /><Relationship Id="rId14" Type="http://schemas.openxmlformats.org/officeDocument/2006/relationships/hyperlink" Target="#Referenc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25</xdr:row>
      <xdr:rowOff>171450</xdr:rowOff>
    </xdr:from>
    <xdr:to>
      <xdr:col>2</xdr:col>
      <xdr:colOff>1781175</xdr:colOff>
      <xdr:row>28</xdr:row>
      <xdr:rowOff>152400</xdr:rowOff>
    </xdr:to>
    <xdr:pic>
      <xdr:nvPicPr>
        <xdr:cNvPr id="1" name="Picture 11" descr="Toronto647.wmf"/>
        <xdr:cNvPicPr preferRelativeResize="1">
          <a:picLocks noChangeAspect="1"/>
        </xdr:cNvPicPr>
      </xdr:nvPicPr>
      <xdr:blipFill>
        <a:blip r:embed="rId1"/>
        <a:stretch>
          <a:fillRect/>
        </a:stretch>
      </xdr:blipFill>
      <xdr:spPr>
        <a:xfrm>
          <a:off x="1724025" y="8039100"/>
          <a:ext cx="1781175" cy="552450"/>
        </a:xfrm>
        <a:prstGeom prst="rect">
          <a:avLst/>
        </a:prstGeom>
        <a:noFill/>
        <a:ln w="9525" cmpd="sng">
          <a:noFill/>
        </a:ln>
      </xdr:spPr>
    </xdr:pic>
    <xdr:clientData/>
  </xdr:twoCellAnchor>
  <xdr:twoCellAnchor editAs="oneCell">
    <xdr:from>
      <xdr:col>3</xdr:col>
      <xdr:colOff>3790950</xdr:colOff>
      <xdr:row>26</xdr:row>
      <xdr:rowOff>9525</xdr:rowOff>
    </xdr:from>
    <xdr:to>
      <xdr:col>4</xdr:col>
      <xdr:colOff>66675</xdr:colOff>
      <xdr:row>28</xdr:row>
      <xdr:rowOff>133350</xdr:rowOff>
    </xdr:to>
    <xdr:pic>
      <xdr:nvPicPr>
        <xdr:cNvPr id="2" name="Picture 13" descr="livegreen_B.wmf"/>
        <xdr:cNvPicPr preferRelativeResize="1">
          <a:picLocks noChangeAspect="1"/>
        </xdr:cNvPicPr>
      </xdr:nvPicPr>
      <xdr:blipFill>
        <a:blip r:embed="rId2"/>
        <a:stretch>
          <a:fillRect/>
        </a:stretch>
      </xdr:blipFill>
      <xdr:spPr>
        <a:xfrm>
          <a:off x="7305675" y="8067675"/>
          <a:ext cx="176212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704850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24025" y="0"/>
          <a:ext cx="2495550" cy="561975"/>
        </a:xfrm>
        <a:prstGeom prst="rect">
          <a:avLst/>
        </a:prstGeom>
        <a:noFill/>
        <a:ln w="9525" cmpd="sng">
          <a:noFill/>
        </a:ln>
      </xdr:spPr>
    </xdr:pic>
    <xdr:clientData/>
  </xdr:twoCellAnchor>
  <xdr:twoCellAnchor>
    <xdr:from>
      <xdr:col>0</xdr:col>
      <xdr:colOff>542925</xdr:colOff>
      <xdr:row>13</xdr:row>
      <xdr:rowOff>0</xdr:rowOff>
    </xdr:from>
    <xdr:to>
      <xdr:col>1</xdr:col>
      <xdr:colOff>819150</xdr:colOff>
      <xdr:row>13</xdr:row>
      <xdr:rowOff>276225</xdr:rowOff>
    </xdr:to>
    <xdr:grpSp>
      <xdr:nvGrpSpPr>
        <xdr:cNvPr id="4" name="Group 1301"/>
        <xdr:cNvGrpSpPr>
          <a:grpSpLocks/>
        </xdr:cNvGrpSpPr>
      </xdr:nvGrpSpPr>
      <xdr:grpSpPr>
        <a:xfrm>
          <a:off x="542925" y="3381375"/>
          <a:ext cx="895350" cy="276225"/>
          <a:chOff x="55" y="433"/>
          <a:chExt cx="98" cy="29"/>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60" y="437"/>
            <a:ext cx="93"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0</xdr:col>
      <xdr:colOff>533400</xdr:colOff>
      <xdr:row>11</xdr:row>
      <xdr:rowOff>85725</xdr:rowOff>
    </xdr:from>
    <xdr:to>
      <xdr:col>1</xdr:col>
      <xdr:colOff>857250</xdr:colOff>
      <xdr:row>12</xdr:row>
      <xdr:rowOff>152400</xdr:rowOff>
    </xdr:to>
    <xdr:grpSp>
      <xdr:nvGrpSpPr>
        <xdr:cNvPr id="7" name="Group 1303"/>
        <xdr:cNvGrpSpPr>
          <a:grpSpLocks/>
        </xdr:cNvGrpSpPr>
      </xdr:nvGrpSpPr>
      <xdr:grpSpPr>
        <a:xfrm>
          <a:off x="533400" y="3086100"/>
          <a:ext cx="942975" cy="257175"/>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19"/>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6</xdr:row>
      <xdr:rowOff>76200</xdr:rowOff>
    </xdr:from>
    <xdr:to>
      <xdr:col>1</xdr:col>
      <xdr:colOff>1047750</xdr:colOff>
      <xdr:row>7</xdr:row>
      <xdr:rowOff>171450</xdr:rowOff>
    </xdr:to>
    <xdr:grpSp>
      <xdr:nvGrpSpPr>
        <xdr:cNvPr id="10" name="Group 1297"/>
        <xdr:cNvGrpSpPr>
          <a:grpSpLocks/>
        </xdr:cNvGrpSpPr>
      </xdr:nvGrpSpPr>
      <xdr:grpSpPr>
        <a:xfrm>
          <a:off x="619125" y="2076450"/>
          <a:ext cx="1047750" cy="304800"/>
          <a:chOff x="40" y="187"/>
          <a:chExt cx="110" cy="32"/>
        </a:xfrm>
        <a:solidFill>
          <a:srgbClr val="FFFFFF"/>
        </a:solidFill>
      </xdr:grpSpPr>
      <xdr:sp>
        <xdr:nvSpPr>
          <xdr:cNvPr id="11"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1">
            <a:hlinkClick r:id="rId6"/>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66675</xdr:colOff>
      <xdr:row>5</xdr:row>
      <xdr:rowOff>95250</xdr:rowOff>
    </xdr:from>
    <xdr:to>
      <xdr:col>1</xdr:col>
      <xdr:colOff>1028700</xdr:colOff>
      <xdr:row>5</xdr:row>
      <xdr:rowOff>409575</xdr:rowOff>
    </xdr:to>
    <xdr:grpSp>
      <xdr:nvGrpSpPr>
        <xdr:cNvPr id="13" name="Group 1298"/>
        <xdr:cNvGrpSpPr>
          <a:grpSpLocks/>
        </xdr:cNvGrpSpPr>
      </xdr:nvGrpSpPr>
      <xdr:grpSpPr>
        <a:xfrm>
          <a:off x="685800" y="1495425"/>
          <a:ext cx="962025" cy="314325"/>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2">
            <a:hlinkClick r:id="rId7"/>
          </xdr:cNvPr>
          <xdr:cNvSpPr txBox="1">
            <a:spLocks noChangeArrowheads="1"/>
          </xdr:cNvSpPr>
        </xdr:nvSpPr>
        <xdr:spPr>
          <a:xfrm>
            <a:off x="48" y="137"/>
            <a:ext cx="91" cy="23"/>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0</xdr:col>
      <xdr:colOff>533400</xdr:colOff>
      <xdr:row>13</xdr:row>
      <xdr:rowOff>314325</xdr:rowOff>
    </xdr:from>
    <xdr:to>
      <xdr:col>1</xdr:col>
      <xdr:colOff>895350</xdr:colOff>
      <xdr:row>14</xdr:row>
      <xdr:rowOff>171450</xdr:rowOff>
    </xdr:to>
    <xdr:grpSp>
      <xdr:nvGrpSpPr>
        <xdr:cNvPr id="16" name="Group 1300"/>
        <xdr:cNvGrpSpPr>
          <a:grpSpLocks/>
        </xdr:cNvGrpSpPr>
      </xdr:nvGrpSpPr>
      <xdr:grpSpPr>
        <a:xfrm>
          <a:off x="533400" y="3695700"/>
          <a:ext cx="981075" cy="276225"/>
          <a:chOff x="54" y="474"/>
          <a:chExt cx="98" cy="31"/>
        </a:xfrm>
        <a:solidFill>
          <a:srgbClr val="FFFFFF"/>
        </a:solidFill>
      </xdr:grpSpPr>
      <xdr:sp>
        <xdr:nvSpPr>
          <xdr:cNvPr id="1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4">
            <a:hlinkClick r:id="rId8"/>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28575</xdr:colOff>
      <xdr:row>5</xdr:row>
      <xdr:rowOff>0</xdr:rowOff>
    </xdr:from>
    <xdr:to>
      <xdr:col>1</xdr:col>
      <xdr:colOff>66675</xdr:colOff>
      <xdr:row>5</xdr:row>
      <xdr:rowOff>533400</xdr:rowOff>
    </xdr:to>
    <xdr:grpSp>
      <xdr:nvGrpSpPr>
        <xdr:cNvPr id="19" name="Group 1293"/>
        <xdr:cNvGrpSpPr>
          <a:grpSpLocks/>
        </xdr:cNvGrpSpPr>
      </xdr:nvGrpSpPr>
      <xdr:grpSpPr>
        <a:xfrm>
          <a:off x="28575" y="1400175"/>
          <a:ext cx="657225" cy="533400"/>
          <a:chOff x="2" y="119"/>
          <a:chExt cx="45" cy="53"/>
        </a:xfrm>
        <a:solidFill>
          <a:srgbClr val="FFFFFF"/>
        </a:solidFill>
      </xdr:grpSpPr>
      <xdr:sp>
        <xdr:nvSpPr>
          <xdr:cNvPr id="20" name="AutoShape 1294"/>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295"/>
          <xdr:cNvSpPr txBox="1">
            <a:spLocks noChangeArrowheads="1"/>
          </xdr:cNvSpPr>
        </xdr:nvSpPr>
        <xdr:spPr>
          <a:xfrm>
            <a:off x="3" y="140"/>
            <a:ext cx="41" cy="28"/>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40</xdr:row>
      <xdr:rowOff>85725</xdr:rowOff>
    </xdr:from>
    <xdr:to>
      <xdr:col>3</xdr:col>
      <xdr:colOff>1171575</xdr:colOff>
      <xdr:row>43</xdr:row>
      <xdr:rowOff>38100</xdr:rowOff>
    </xdr:to>
    <xdr:pic>
      <xdr:nvPicPr>
        <xdr:cNvPr id="1" name="Picture 11" descr="Toronto647.wmf"/>
        <xdr:cNvPicPr preferRelativeResize="1">
          <a:picLocks noChangeAspect="1"/>
        </xdr:cNvPicPr>
      </xdr:nvPicPr>
      <xdr:blipFill>
        <a:blip r:embed="rId1"/>
        <a:stretch>
          <a:fillRect/>
        </a:stretch>
      </xdr:blipFill>
      <xdr:spPr>
        <a:xfrm>
          <a:off x="1695450" y="10172700"/>
          <a:ext cx="1781175" cy="552450"/>
        </a:xfrm>
        <a:prstGeom prst="rect">
          <a:avLst/>
        </a:prstGeom>
        <a:noFill/>
        <a:ln w="9525" cmpd="sng">
          <a:noFill/>
        </a:ln>
      </xdr:spPr>
    </xdr:pic>
    <xdr:clientData/>
  </xdr:twoCellAnchor>
  <xdr:twoCellAnchor editAs="oneCell">
    <xdr:from>
      <xdr:col>8</xdr:col>
      <xdr:colOff>28575</xdr:colOff>
      <xdr:row>40</xdr:row>
      <xdr:rowOff>95250</xdr:rowOff>
    </xdr:from>
    <xdr:to>
      <xdr:col>11</xdr:col>
      <xdr:colOff>142875</xdr:colOff>
      <xdr:row>43</xdr:row>
      <xdr:rowOff>0</xdr:rowOff>
    </xdr:to>
    <xdr:pic>
      <xdr:nvPicPr>
        <xdr:cNvPr id="2" name="Picture 13" descr="livegreen_B.wmf"/>
        <xdr:cNvPicPr preferRelativeResize="1">
          <a:picLocks noChangeAspect="1"/>
        </xdr:cNvPicPr>
      </xdr:nvPicPr>
      <xdr:blipFill>
        <a:blip r:embed="rId2"/>
        <a:stretch>
          <a:fillRect/>
        </a:stretch>
      </xdr:blipFill>
      <xdr:spPr>
        <a:xfrm>
          <a:off x="9734550" y="10182225"/>
          <a:ext cx="176212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1885950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695450" y="0"/>
          <a:ext cx="2495550" cy="561975"/>
        </a:xfrm>
        <a:prstGeom prst="rect">
          <a:avLst/>
        </a:prstGeom>
        <a:noFill/>
        <a:ln w="9525" cmpd="sng">
          <a:noFill/>
        </a:ln>
      </xdr:spPr>
    </xdr:pic>
    <xdr:clientData/>
  </xdr:twoCellAnchor>
  <xdr:twoCellAnchor>
    <xdr:from>
      <xdr:col>0</xdr:col>
      <xdr:colOff>0</xdr:colOff>
      <xdr:row>6</xdr:row>
      <xdr:rowOff>104775</xdr:rowOff>
    </xdr:from>
    <xdr:to>
      <xdr:col>0</xdr:col>
      <xdr:colOff>0</xdr:colOff>
      <xdr:row>6</xdr:row>
      <xdr:rowOff>333375</xdr:rowOff>
    </xdr:to>
    <xdr:sp>
      <xdr:nvSpPr>
        <xdr:cNvPr id="4" name="Rounded Rectangle 18"/>
        <xdr:cNvSpPr>
          <a:spLocks/>
        </xdr:cNvSpPr>
      </xdr:nvSpPr>
      <xdr:spPr>
        <a:xfrm>
          <a:off x="0" y="2047875"/>
          <a:ext cx="0" cy="22860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xdr:row>
      <xdr:rowOff>76200</xdr:rowOff>
    </xdr:from>
    <xdr:to>
      <xdr:col>0</xdr:col>
      <xdr:colOff>0</xdr:colOff>
      <xdr:row>11</xdr:row>
      <xdr:rowOff>142875</xdr:rowOff>
    </xdr:to>
    <xdr:sp>
      <xdr:nvSpPr>
        <xdr:cNvPr id="5" name="Rounded Rectangle 19"/>
        <xdr:cNvSpPr>
          <a:spLocks/>
        </xdr:cNvSpPr>
      </xdr:nvSpPr>
      <xdr:spPr>
        <a:xfrm>
          <a:off x="0" y="3190875"/>
          <a:ext cx="0" cy="295275"/>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xdr:row>
      <xdr:rowOff>0</xdr:rowOff>
    </xdr:from>
    <xdr:to>
      <xdr:col>0</xdr:col>
      <xdr:colOff>0</xdr:colOff>
      <xdr:row>4</xdr:row>
      <xdr:rowOff>0</xdr:rowOff>
    </xdr:to>
    <xdr:sp>
      <xdr:nvSpPr>
        <xdr:cNvPr id="6" name="Rounded Rectangle 15"/>
        <xdr:cNvSpPr>
          <a:spLocks/>
        </xdr:cNvSpPr>
      </xdr:nvSpPr>
      <xdr:spPr>
        <a:xfrm>
          <a:off x="0" y="1200150"/>
          <a:ext cx="0" cy="0"/>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xdr:row>
      <xdr:rowOff>114300</xdr:rowOff>
    </xdr:from>
    <xdr:to>
      <xdr:col>0</xdr:col>
      <xdr:colOff>0</xdr:colOff>
      <xdr:row>11</xdr:row>
      <xdr:rowOff>114300</xdr:rowOff>
    </xdr:to>
    <xdr:sp>
      <xdr:nvSpPr>
        <xdr:cNvPr id="7" name="TextBox 19">
          <a:hlinkClick r:id="rId4"/>
        </xdr:cNvPr>
        <xdr:cNvSpPr txBox="1">
          <a:spLocks noChangeArrowheads="1"/>
        </xdr:cNvSpPr>
      </xdr:nvSpPr>
      <xdr:spPr>
        <a:xfrm>
          <a:off x="0" y="3228975"/>
          <a:ext cx="0" cy="22860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clientData/>
  </xdr:twoCellAnchor>
  <xdr:twoCellAnchor>
    <xdr:from>
      <xdr:col>0</xdr:col>
      <xdr:colOff>0</xdr:colOff>
      <xdr:row>9</xdr:row>
      <xdr:rowOff>152400</xdr:rowOff>
    </xdr:from>
    <xdr:to>
      <xdr:col>0</xdr:col>
      <xdr:colOff>0</xdr:colOff>
      <xdr:row>9</xdr:row>
      <xdr:rowOff>190500</xdr:rowOff>
    </xdr:to>
    <xdr:sp>
      <xdr:nvSpPr>
        <xdr:cNvPr id="8" name="TextBox 20">
          <a:hlinkClick r:id="rId5"/>
        </xdr:cNvPr>
        <xdr:cNvSpPr txBox="1">
          <a:spLocks noChangeArrowheads="1"/>
        </xdr:cNvSpPr>
      </xdr:nvSpPr>
      <xdr:spPr>
        <a:xfrm>
          <a:off x="0" y="3076575"/>
          <a:ext cx="0" cy="3810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clientData/>
  </xdr:twoCellAnchor>
  <xdr:twoCellAnchor>
    <xdr:from>
      <xdr:col>0</xdr:col>
      <xdr:colOff>0</xdr:colOff>
      <xdr:row>4</xdr:row>
      <xdr:rowOff>0</xdr:rowOff>
    </xdr:from>
    <xdr:to>
      <xdr:col>0</xdr:col>
      <xdr:colOff>0</xdr:colOff>
      <xdr:row>4</xdr:row>
      <xdr:rowOff>0</xdr:rowOff>
    </xdr:to>
    <xdr:sp>
      <xdr:nvSpPr>
        <xdr:cNvPr id="9" name="TextBox 22">
          <a:hlinkClick r:id="rId6"/>
        </xdr:cNvPr>
        <xdr:cNvSpPr txBox="1">
          <a:spLocks noChangeArrowheads="1"/>
        </xdr:cNvSpPr>
      </xdr:nvSpPr>
      <xdr:spPr>
        <a:xfrm>
          <a:off x="0" y="1200150"/>
          <a:ext cx="0" cy="0"/>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0</xdr:col>
      <xdr:colOff>0</xdr:colOff>
      <xdr:row>12</xdr:row>
      <xdr:rowOff>19050</xdr:rowOff>
    </xdr:from>
    <xdr:to>
      <xdr:col>0</xdr:col>
      <xdr:colOff>0</xdr:colOff>
      <xdr:row>13</xdr:row>
      <xdr:rowOff>85725</xdr:rowOff>
    </xdr:to>
    <xdr:sp>
      <xdr:nvSpPr>
        <xdr:cNvPr id="10" name="Rounded Rectangle 20"/>
        <xdr:cNvSpPr>
          <a:spLocks/>
        </xdr:cNvSpPr>
      </xdr:nvSpPr>
      <xdr:spPr>
        <a:xfrm>
          <a:off x="0" y="3562350"/>
          <a:ext cx="0" cy="276225"/>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xdr:row>
      <xdr:rowOff>38100</xdr:rowOff>
    </xdr:from>
    <xdr:to>
      <xdr:col>0</xdr:col>
      <xdr:colOff>0</xdr:colOff>
      <xdr:row>13</xdr:row>
      <xdr:rowOff>95250</xdr:rowOff>
    </xdr:to>
    <xdr:sp>
      <xdr:nvSpPr>
        <xdr:cNvPr id="11" name="TextBox 24">
          <a:hlinkClick r:id="rId7"/>
        </xdr:cNvPr>
        <xdr:cNvSpPr txBox="1">
          <a:spLocks noChangeArrowheads="1"/>
        </xdr:cNvSpPr>
      </xdr:nvSpPr>
      <xdr:spPr>
        <a:xfrm>
          <a:off x="0" y="3581400"/>
          <a:ext cx="0" cy="266700"/>
        </a:xfrm>
        <a:prstGeom prst="rect">
          <a:avLst/>
        </a:prstGeom>
        <a:noFill/>
        <a:ln w="9525" cmpd="sng">
          <a:noFill/>
        </a:ln>
      </xdr:spPr>
      <xdr:txBody>
        <a:bodyPr vertOverflow="clip" wrap="square"/>
        <a:p>
          <a:pPr algn="ctr">
            <a:defRPr/>
          </a:pPr>
          <a:r>
            <a:rPr lang="en-US" cap="none" sz="1100" b="0" i="0" u="none" baseline="0">
              <a:solidFill>
                <a:srgbClr val="FFFFFF"/>
              </a:solidFill>
            </a:rPr>
            <a:t>References</a:t>
          </a:r>
        </a:p>
      </xdr:txBody>
    </xdr:sp>
    <xdr:clientData/>
  </xdr:twoCellAnchor>
  <xdr:twoCellAnchor>
    <xdr:from>
      <xdr:col>0</xdr:col>
      <xdr:colOff>0</xdr:colOff>
      <xdr:row>13</xdr:row>
      <xdr:rowOff>180975</xdr:rowOff>
    </xdr:from>
    <xdr:to>
      <xdr:col>0</xdr:col>
      <xdr:colOff>0</xdr:colOff>
      <xdr:row>15</xdr:row>
      <xdr:rowOff>38100</xdr:rowOff>
    </xdr:to>
    <xdr:sp>
      <xdr:nvSpPr>
        <xdr:cNvPr id="12" name="Rounded Rectangle 20"/>
        <xdr:cNvSpPr>
          <a:spLocks/>
        </xdr:cNvSpPr>
      </xdr:nvSpPr>
      <xdr:spPr>
        <a:xfrm>
          <a:off x="0" y="3933825"/>
          <a:ext cx="0" cy="352425"/>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14</xdr:row>
      <xdr:rowOff>0</xdr:rowOff>
    </xdr:from>
    <xdr:to>
      <xdr:col>0</xdr:col>
      <xdr:colOff>0</xdr:colOff>
      <xdr:row>15</xdr:row>
      <xdr:rowOff>9525</xdr:rowOff>
    </xdr:to>
    <xdr:sp>
      <xdr:nvSpPr>
        <xdr:cNvPr id="13" name="TextBox 17">
          <a:hlinkClick r:id="rId8"/>
        </xdr:cNvPr>
        <xdr:cNvSpPr txBox="1">
          <a:spLocks noChangeArrowheads="1"/>
        </xdr:cNvSpPr>
      </xdr:nvSpPr>
      <xdr:spPr>
        <a:xfrm>
          <a:off x="0" y="4000500"/>
          <a:ext cx="0" cy="25717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Process Flow</a:t>
          </a:r>
        </a:p>
      </xdr:txBody>
    </xdr:sp>
    <xdr:clientData/>
  </xdr:twoCellAnchor>
  <xdr:twoCellAnchor>
    <xdr:from>
      <xdr:col>1</xdr:col>
      <xdr:colOff>19050</xdr:colOff>
      <xdr:row>10</xdr:row>
      <xdr:rowOff>57150</xdr:rowOff>
    </xdr:from>
    <xdr:to>
      <xdr:col>1</xdr:col>
      <xdr:colOff>1038225</xdr:colOff>
      <xdr:row>11</xdr:row>
      <xdr:rowOff>95250</xdr:rowOff>
    </xdr:to>
    <xdr:grpSp>
      <xdr:nvGrpSpPr>
        <xdr:cNvPr id="14" name="Group 1300"/>
        <xdr:cNvGrpSpPr>
          <a:grpSpLocks/>
        </xdr:cNvGrpSpPr>
      </xdr:nvGrpSpPr>
      <xdr:grpSpPr>
        <a:xfrm>
          <a:off x="571500" y="3171825"/>
          <a:ext cx="1019175" cy="266700"/>
          <a:chOff x="51" y="433"/>
          <a:chExt cx="107" cy="31"/>
        </a:xfrm>
        <a:solidFill>
          <a:srgbClr val="FFFFFF"/>
        </a:solidFill>
      </xdr:grpSpPr>
      <xdr:sp>
        <xdr:nvSpPr>
          <xdr:cNvPr id="1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6" name="TextBox 19">
            <a:hlinkClick r:id="rId9"/>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38100</xdr:colOff>
      <xdr:row>6</xdr:row>
      <xdr:rowOff>238125</xdr:rowOff>
    </xdr:from>
    <xdr:to>
      <xdr:col>1</xdr:col>
      <xdr:colOff>981075</xdr:colOff>
      <xdr:row>7</xdr:row>
      <xdr:rowOff>104775</xdr:rowOff>
    </xdr:to>
    <xdr:grpSp>
      <xdr:nvGrpSpPr>
        <xdr:cNvPr id="17" name="Group 1303"/>
        <xdr:cNvGrpSpPr>
          <a:grpSpLocks/>
        </xdr:cNvGrpSpPr>
      </xdr:nvGrpSpPr>
      <xdr:grpSpPr>
        <a:xfrm>
          <a:off x="590550" y="2181225"/>
          <a:ext cx="942975" cy="333375"/>
          <a:chOff x="54" y="304"/>
          <a:chExt cx="99" cy="30"/>
        </a:xfrm>
        <a:solidFill>
          <a:srgbClr val="FFFFFF"/>
        </a:solidFill>
      </xdr:grpSpPr>
      <xdr:sp>
        <xdr:nvSpPr>
          <xdr:cNvPr id="1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9" name="TextBox 20">
            <a:hlinkClick r:id="rId10"/>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5</xdr:row>
      <xdr:rowOff>76200</xdr:rowOff>
    </xdr:from>
    <xdr:to>
      <xdr:col>1</xdr:col>
      <xdr:colOff>1047750</xdr:colOff>
      <xdr:row>6</xdr:row>
      <xdr:rowOff>114300</xdr:rowOff>
    </xdr:to>
    <xdr:grpSp>
      <xdr:nvGrpSpPr>
        <xdr:cNvPr id="20" name="Group 1306"/>
        <xdr:cNvGrpSpPr>
          <a:grpSpLocks/>
        </xdr:cNvGrpSpPr>
      </xdr:nvGrpSpPr>
      <xdr:grpSpPr>
        <a:xfrm>
          <a:off x="552450" y="1733550"/>
          <a:ext cx="1047750" cy="323850"/>
          <a:chOff x="40" y="187"/>
          <a:chExt cx="110" cy="32"/>
        </a:xfrm>
        <a:solidFill>
          <a:srgbClr val="FFFFFF"/>
        </a:solidFill>
      </xdr:grpSpPr>
      <xdr:sp>
        <xdr:nvSpPr>
          <xdr:cNvPr id="21"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2" name="TextBox 21">
            <a:hlinkClick r:id="rId11"/>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95250</xdr:rowOff>
    </xdr:from>
    <xdr:to>
      <xdr:col>1</xdr:col>
      <xdr:colOff>1028700</xdr:colOff>
      <xdr:row>5</xdr:row>
      <xdr:rowOff>0</xdr:rowOff>
    </xdr:to>
    <xdr:grpSp>
      <xdr:nvGrpSpPr>
        <xdr:cNvPr id="23" name="Group 1309"/>
        <xdr:cNvGrpSpPr>
          <a:grpSpLocks/>
        </xdr:cNvGrpSpPr>
      </xdr:nvGrpSpPr>
      <xdr:grpSpPr>
        <a:xfrm>
          <a:off x="552450" y="1295400"/>
          <a:ext cx="1028700" cy="361950"/>
          <a:chOff x="40" y="132"/>
          <a:chExt cx="108" cy="33"/>
        </a:xfrm>
        <a:solidFill>
          <a:srgbClr val="FFFFFF"/>
        </a:solidFill>
      </xdr:grpSpPr>
      <xdr:sp>
        <xdr:nvSpPr>
          <xdr:cNvPr id="2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5" name="TextBox 22">
            <a:hlinkClick r:id="rId12"/>
          </xdr:cNvPr>
          <xdr:cNvSpPr txBox="1">
            <a:spLocks noChangeArrowheads="1"/>
          </xdr:cNvSpPr>
        </xdr:nvSpPr>
        <xdr:spPr>
          <a:xfrm>
            <a:off x="48" y="137"/>
            <a:ext cx="91" cy="23"/>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47625</xdr:colOff>
      <xdr:row>11</xdr:row>
      <xdr:rowOff>152400</xdr:rowOff>
    </xdr:from>
    <xdr:to>
      <xdr:col>1</xdr:col>
      <xdr:colOff>981075</xdr:colOff>
      <xdr:row>12</xdr:row>
      <xdr:rowOff>209550</xdr:rowOff>
    </xdr:to>
    <xdr:grpSp>
      <xdr:nvGrpSpPr>
        <xdr:cNvPr id="26" name="Group 1312"/>
        <xdr:cNvGrpSpPr>
          <a:grpSpLocks/>
        </xdr:cNvGrpSpPr>
      </xdr:nvGrpSpPr>
      <xdr:grpSpPr>
        <a:xfrm>
          <a:off x="600075" y="3495675"/>
          <a:ext cx="933450" cy="257175"/>
          <a:chOff x="54" y="474"/>
          <a:chExt cx="98" cy="31"/>
        </a:xfrm>
        <a:solidFill>
          <a:srgbClr val="FFFFFF"/>
        </a:solidFill>
      </xdr:grpSpPr>
      <xdr:sp>
        <xdr:nvSpPr>
          <xdr:cNvPr id="2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8" name="TextBox 24">
            <a:hlinkClick r:id="rId13"/>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19050</xdr:colOff>
      <xdr:row>4</xdr:row>
      <xdr:rowOff>438150</xdr:rowOff>
    </xdr:from>
    <xdr:to>
      <xdr:col>1</xdr:col>
      <xdr:colOff>38100</xdr:colOff>
      <xdr:row>6</xdr:row>
      <xdr:rowOff>200025</xdr:rowOff>
    </xdr:to>
    <xdr:grpSp>
      <xdr:nvGrpSpPr>
        <xdr:cNvPr id="29" name="Group 1316"/>
        <xdr:cNvGrpSpPr>
          <a:grpSpLocks/>
        </xdr:cNvGrpSpPr>
      </xdr:nvGrpSpPr>
      <xdr:grpSpPr>
        <a:xfrm>
          <a:off x="19050" y="1638300"/>
          <a:ext cx="571500" cy="504825"/>
          <a:chOff x="2" y="119"/>
          <a:chExt cx="49" cy="53"/>
        </a:xfrm>
        <a:solidFill>
          <a:srgbClr val="FFFFFF"/>
        </a:solidFill>
      </xdr:grpSpPr>
      <xdr:sp>
        <xdr:nvSpPr>
          <xdr:cNvPr id="30" name="AutoShape 1317"/>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Text Box 1318"/>
          <xdr:cNvSpPr txBox="1">
            <a:spLocks noChangeArrowheads="1"/>
          </xdr:cNvSpPr>
        </xdr:nvSpPr>
        <xdr:spPr>
          <a:xfrm>
            <a:off x="4" y="137"/>
            <a:ext cx="47" cy="27"/>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46</xdr:row>
      <xdr:rowOff>28575</xdr:rowOff>
    </xdr:from>
    <xdr:to>
      <xdr:col>2</xdr:col>
      <xdr:colOff>1781175</xdr:colOff>
      <xdr:row>48</xdr:row>
      <xdr:rowOff>180975</xdr:rowOff>
    </xdr:to>
    <xdr:pic>
      <xdr:nvPicPr>
        <xdr:cNvPr id="1" name="Picture 11" descr="Toronto647.wmf"/>
        <xdr:cNvPicPr preferRelativeResize="1">
          <a:picLocks noChangeAspect="1"/>
        </xdr:cNvPicPr>
      </xdr:nvPicPr>
      <xdr:blipFill>
        <a:blip r:embed="rId1"/>
        <a:stretch>
          <a:fillRect/>
        </a:stretch>
      </xdr:blipFill>
      <xdr:spPr>
        <a:xfrm>
          <a:off x="1714500" y="9753600"/>
          <a:ext cx="1781175" cy="552450"/>
        </a:xfrm>
        <a:prstGeom prst="rect">
          <a:avLst/>
        </a:prstGeom>
        <a:noFill/>
        <a:ln w="9525" cmpd="sng">
          <a:noFill/>
        </a:ln>
      </xdr:spPr>
    </xdr:pic>
    <xdr:clientData/>
  </xdr:twoCellAnchor>
  <xdr:twoCellAnchor editAs="oneCell">
    <xdr:from>
      <xdr:col>6</xdr:col>
      <xdr:colOff>38100</xdr:colOff>
      <xdr:row>46</xdr:row>
      <xdr:rowOff>38100</xdr:rowOff>
    </xdr:from>
    <xdr:to>
      <xdr:col>7</xdr:col>
      <xdr:colOff>895350</xdr:colOff>
      <xdr:row>48</xdr:row>
      <xdr:rowOff>142875</xdr:rowOff>
    </xdr:to>
    <xdr:pic>
      <xdr:nvPicPr>
        <xdr:cNvPr id="2" name="Picture 13" descr="livegreen_B.wmf"/>
        <xdr:cNvPicPr preferRelativeResize="1">
          <a:picLocks noChangeAspect="1"/>
        </xdr:cNvPicPr>
      </xdr:nvPicPr>
      <xdr:blipFill>
        <a:blip r:embed="rId2"/>
        <a:stretch>
          <a:fillRect/>
        </a:stretch>
      </xdr:blipFill>
      <xdr:spPr>
        <a:xfrm>
          <a:off x="6534150" y="9763125"/>
          <a:ext cx="1762125" cy="504825"/>
        </a:xfrm>
        <a:prstGeom prst="rect">
          <a:avLst/>
        </a:prstGeom>
        <a:noFill/>
        <a:ln w="9525" cmpd="sng">
          <a:noFill/>
        </a:ln>
      </xdr:spPr>
    </xdr:pic>
    <xdr:clientData/>
  </xdr:twoCellAnchor>
  <xdr:twoCellAnchor editAs="oneCell">
    <xdr:from>
      <xdr:col>2</xdr:col>
      <xdr:colOff>9525</xdr:colOff>
      <xdr:row>0</xdr:row>
      <xdr:rowOff>9525</xdr:rowOff>
    </xdr:from>
    <xdr:to>
      <xdr:col>3</xdr:col>
      <xdr:colOff>314325</xdr:colOff>
      <xdr:row>0</xdr:row>
      <xdr:rowOff>571500</xdr:rowOff>
    </xdr:to>
    <xdr:pic>
      <xdr:nvPicPr>
        <xdr:cNvPr id="3" name="Picture 14" descr="ChemTRAC final logo.wmf"/>
        <xdr:cNvPicPr preferRelativeResize="1">
          <a:picLocks noChangeAspect="1"/>
        </xdr:cNvPicPr>
      </xdr:nvPicPr>
      <xdr:blipFill>
        <a:blip r:embed="rId3"/>
        <a:stretch>
          <a:fillRect/>
        </a:stretch>
      </xdr:blipFill>
      <xdr:spPr>
        <a:xfrm>
          <a:off x="1724025" y="9525"/>
          <a:ext cx="2495550" cy="561975"/>
        </a:xfrm>
        <a:prstGeom prst="rect">
          <a:avLst/>
        </a:prstGeom>
        <a:noFill/>
        <a:ln w="9525" cmpd="sng">
          <a:noFill/>
        </a:ln>
      </xdr:spPr>
    </xdr:pic>
    <xdr:clientData/>
  </xdr:twoCellAnchor>
  <xdr:twoCellAnchor>
    <xdr:from>
      <xdr:col>0</xdr:col>
      <xdr:colOff>0</xdr:colOff>
      <xdr:row>11</xdr:row>
      <xdr:rowOff>133350</xdr:rowOff>
    </xdr:from>
    <xdr:to>
      <xdr:col>0</xdr:col>
      <xdr:colOff>0</xdr:colOff>
      <xdr:row>12</xdr:row>
      <xdr:rowOff>9525</xdr:rowOff>
    </xdr:to>
    <xdr:sp>
      <xdr:nvSpPr>
        <xdr:cNvPr id="4" name="Rounded Rectangle 18"/>
        <xdr:cNvSpPr>
          <a:spLocks/>
        </xdr:cNvSpPr>
      </xdr:nvSpPr>
      <xdr:spPr>
        <a:xfrm>
          <a:off x="0" y="2971800"/>
          <a:ext cx="0" cy="7620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66675</xdr:rowOff>
    </xdr:from>
    <xdr:to>
      <xdr:col>0</xdr:col>
      <xdr:colOff>0</xdr:colOff>
      <xdr:row>7</xdr:row>
      <xdr:rowOff>57150</xdr:rowOff>
    </xdr:to>
    <xdr:sp>
      <xdr:nvSpPr>
        <xdr:cNvPr id="5" name="Rounded Rectangle 17"/>
        <xdr:cNvSpPr>
          <a:spLocks/>
        </xdr:cNvSpPr>
      </xdr:nvSpPr>
      <xdr:spPr>
        <a:xfrm>
          <a:off x="0" y="1343025"/>
          <a:ext cx="0" cy="400050"/>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xdr:row>
      <xdr:rowOff>85725</xdr:rowOff>
    </xdr:from>
    <xdr:to>
      <xdr:col>0</xdr:col>
      <xdr:colOff>0</xdr:colOff>
      <xdr:row>13</xdr:row>
      <xdr:rowOff>142875</xdr:rowOff>
    </xdr:to>
    <xdr:sp>
      <xdr:nvSpPr>
        <xdr:cNvPr id="6" name="Rounded Rectangle 19"/>
        <xdr:cNvSpPr>
          <a:spLocks/>
        </xdr:cNvSpPr>
      </xdr:nvSpPr>
      <xdr:spPr>
        <a:xfrm>
          <a:off x="0" y="3124200"/>
          <a:ext cx="0" cy="266700"/>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xdr:row>
      <xdr:rowOff>28575</xdr:rowOff>
    </xdr:from>
    <xdr:to>
      <xdr:col>0</xdr:col>
      <xdr:colOff>0</xdr:colOff>
      <xdr:row>5</xdr:row>
      <xdr:rowOff>0</xdr:rowOff>
    </xdr:to>
    <xdr:sp>
      <xdr:nvSpPr>
        <xdr:cNvPr id="7" name="Rounded Rectangle 15"/>
        <xdr:cNvSpPr>
          <a:spLocks/>
        </xdr:cNvSpPr>
      </xdr:nvSpPr>
      <xdr:spPr>
        <a:xfrm>
          <a:off x="0" y="1266825"/>
          <a:ext cx="0" cy="9525"/>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xdr:row>
      <xdr:rowOff>123825</xdr:rowOff>
    </xdr:from>
    <xdr:to>
      <xdr:col>0</xdr:col>
      <xdr:colOff>0</xdr:colOff>
      <xdr:row>13</xdr:row>
      <xdr:rowOff>114300</xdr:rowOff>
    </xdr:to>
    <xdr:sp>
      <xdr:nvSpPr>
        <xdr:cNvPr id="8" name="TextBox 19">
          <a:hlinkClick r:id="rId4"/>
        </xdr:cNvPr>
        <xdr:cNvSpPr txBox="1">
          <a:spLocks noChangeArrowheads="1"/>
        </xdr:cNvSpPr>
      </xdr:nvSpPr>
      <xdr:spPr>
        <a:xfrm>
          <a:off x="0" y="3162300"/>
          <a:ext cx="0" cy="2000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clientData/>
  </xdr:twoCellAnchor>
  <xdr:twoCellAnchor>
    <xdr:from>
      <xdr:col>0</xdr:col>
      <xdr:colOff>0</xdr:colOff>
      <xdr:row>11</xdr:row>
      <xdr:rowOff>161925</xdr:rowOff>
    </xdr:from>
    <xdr:to>
      <xdr:col>0</xdr:col>
      <xdr:colOff>0</xdr:colOff>
      <xdr:row>11</xdr:row>
      <xdr:rowOff>200025</xdr:rowOff>
    </xdr:to>
    <xdr:sp>
      <xdr:nvSpPr>
        <xdr:cNvPr id="9" name="TextBox 20">
          <a:hlinkClick r:id="rId5"/>
        </xdr:cNvPr>
        <xdr:cNvSpPr txBox="1">
          <a:spLocks noChangeArrowheads="1"/>
        </xdr:cNvSpPr>
      </xdr:nvSpPr>
      <xdr:spPr>
        <a:xfrm>
          <a:off x="0" y="3000375"/>
          <a:ext cx="0" cy="3810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clientData/>
  </xdr:twoCellAnchor>
  <xdr:twoCellAnchor>
    <xdr:from>
      <xdr:col>0</xdr:col>
      <xdr:colOff>0</xdr:colOff>
      <xdr:row>5</xdr:row>
      <xdr:rowOff>104775</xdr:rowOff>
    </xdr:from>
    <xdr:to>
      <xdr:col>0</xdr:col>
      <xdr:colOff>0</xdr:colOff>
      <xdr:row>7</xdr:row>
      <xdr:rowOff>28575</xdr:rowOff>
    </xdr:to>
    <xdr:sp>
      <xdr:nvSpPr>
        <xdr:cNvPr id="10" name="TextBox 21">
          <a:hlinkClick r:id="rId6"/>
        </xdr:cNvPr>
        <xdr:cNvSpPr txBox="1">
          <a:spLocks noChangeArrowheads="1"/>
        </xdr:cNvSpPr>
      </xdr:nvSpPr>
      <xdr:spPr>
        <a:xfrm>
          <a:off x="0" y="1381125"/>
          <a:ext cx="0" cy="333375"/>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0</xdr:col>
      <xdr:colOff>0</xdr:colOff>
      <xdr:row>4</xdr:row>
      <xdr:rowOff>38100</xdr:rowOff>
    </xdr:from>
    <xdr:to>
      <xdr:col>0</xdr:col>
      <xdr:colOff>0</xdr:colOff>
      <xdr:row>5</xdr:row>
      <xdr:rowOff>0</xdr:rowOff>
    </xdr:to>
    <xdr:sp>
      <xdr:nvSpPr>
        <xdr:cNvPr id="11" name="TextBox 22">
          <a:hlinkClick r:id="rId7"/>
        </xdr:cNvPr>
        <xdr:cNvSpPr txBox="1">
          <a:spLocks noChangeArrowheads="1"/>
        </xdr:cNvSpPr>
      </xdr:nvSpPr>
      <xdr:spPr>
        <a:xfrm>
          <a:off x="0" y="1276350"/>
          <a:ext cx="0" cy="0"/>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0</xdr:col>
      <xdr:colOff>0</xdr:colOff>
      <xdr:row>14</xdr:row>
      <xdr:rowOff>19050</xdr:rowOff>
    </xdr:from>
    <xdr:to>
      <xdr:col>0</xdr:col>
      <xdr:colOff>0</xdr:colOff>
      <xdr:row>15</xdr:row>
      <xdr:rowOff>85725</xdr:rowOff>
    </xdr:to>
    <xdr:sp>
      <xdr:nvSpPr>
        <xdr:cNvPr id="12" name="Rounded Rectangle 20"/>
        <xdr:cNvSpPr>
          <a:spLocks/>
        </xdr:cNvSpPr>
      </xdr:nvSpPr>
      <xdr:spPr>
        <a:xfrm>
          <a:off x="0" y="3467100"/>
          <a:ext cx="0" cy="266700"/>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14</xdr:row>
      <xdr:rowOff>38100</xdr:rowOff>
    </xdr:from>
    <xdr:to>
      <xdr:col>0</xdr:col>
      <xdr:colOff>0</xdr:colOff>
      <xdr:row>15</xdr:row>
      <xdr:rowOff>104775</xdr:rowOff>
    </xdr:to>
    <xdr:sp>
      <xdr:nvSpPr>
        <xdr:cNvPr id="13" name="TextBox 24">
          <a:hlinkClick r:id="rId8"/>
        </xdr:cNvPr>
        <xdr:cNvSpPr txBox="1">
          <a:spLocks noChangeArrowheads="1"/>
        </xdr:cNvSpPr>
      </xdr:nvSpPr>
      <xdr:spPr>
        <a:xfrm>
          <a:off x="0" y="3486150"/>
          <a:ext cx="0" cy="266700"/>
        </a:xfrm>
        <a:prstGeom prst="rect">
          <a:avLst/>
        </a:prstGeom>
        <a:noFill/>
        <a:ln w="9525" cmpd="sng">
          <a:noFill/>
        </a:ln>
      </xdr:spPr>
      <xdr:txBody>
        <a:bodyPr vertOverflow="clip" wrap="square"/>
        <a:p>
          <a:pPr algn="ctr">
            <a:defRPr/>
          </a:pPr>
          <a:r>
            <a:rPr lang="en-US" cap="none" sz="1100" b="0" i="0" u="none" baseline="0">
              <a:solidFill>
                <a:srgbClr val="FFFFFF"/>
              </a:solidFill>
            </a:rPr>
            <a:t>References</a:t>
          </a:r>
        </a:p>
      </xdr:txBody>
    </xdr:sp>
    <xdr:clientData/>
  </xdr:twoCellAnchor>
  <xdr:twoCellAnchor>
    <xdr:from>
      <xdr:col>0</xdr:col>
      <xdr:colOff>0</xdr:colOff>
      <xdr:row>15</xdr:row>
      <xdr:rowOff>190500</xdr:rowOff>
    </xdr:from>
    <xdr:to>
      <xdr:col>0</xdr:col>
      <xdr:colOff>0</xdr:colOff>
      <xdr:row>17</xdr:row>
      <xdr:rowOff>38100</xdr:rowOff>
    </xdr:to>
    <xdr:sp>
      <xdr:nvSpPr>
        <xdr:cNvPr id="14" name="Rounded Rectangle 20"/>
        <xdr:cNvSpPr>
          <a:spLocks/>
        </xdr:cNvSpPr>
      </xdr:nvSpPr>
      <xdr:spPr>
        <a:xfrm>
          <a:off x="0" y="3838575"/>
          <a:ext cx="0" cy="247650"/>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16</xdr:row>
      <xdr:rowOff>0</xdr:rowOff>
    </xdr:from>
    <xdr:to>
      <xdr:col>0</xdr:col>
      <xdr:colOff>0</xdr:colOff>
      <xdr:row>17</xdr:row>
      <xdr:rowOff>9525</xdr:rowOff>
    </xdr:to>
    <xdr:sp>
      <xdr:nvSpPr>
        <xdr:cNvPr id="15" name="TextBox 17">
          <a:hlinkClick r:id="rId9"/>
        </xdr:cNvPr>
        <xdr:cNvSpPr txBox="1">
          <a:spLocks noChangeArrowheads="1"/>
        </xdr:cNvSpPr>
      </xdr:nvSpPr>
      <xdr:spPr>
        <a:xfrm>
          <a:off x="0" y="3848100"/>
          <a:ext cx="0" cy="20955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Process Flow</a:t>
          </a:r>
        </a:p>
      </xdr:txBody>
    </xdr:sp>
    <xdr:clientData/>
  </xdr:twoCellAnchor>
  <xdr:twoCellAnchor>
    <xdr:from>
      <xdr:col>0</xdr:col>
      <xdr:colOff>0</xdr:colOff>
      <xdr:row>3</xdr:row>
      <xdr:rowOff>114300</xdr:rowOff>
    </xdr:from>
    <xdr:to>
      <xdr:col>0</xdr:col>
      <xdr:colOff>0</xdr:colOff>
      <xdr:row>5</xdr:row>
      <xdr:rowOff>0</xdr:rowOff>
    </xdr:to>
    <xdr:grpSp>
      <xdr:nvGrpSpPr>
        <xdr:cNvPr id="16" name="Group 1292"/>
        <xdr:cNvGrpSpPr>
          <a:grpSpLocks/>
        </xdr:cNvGrpSpPr>
      </xdr:nvGrpSpPr>
      <xdr:grpSpPr>
        <a:xfrm>
          <a:off x="0" y="1162050"/>
          <a:ext cx="0" cy="114300"/>
          <a:chOff x="2" y="119"/>
          <a:chExt cx="45" cy="53"/>
        </a:xfrm>
        <a:solidFill>
          <a:srgbClr val="FFFFFF"/>
        </a:solidFill>
      </xdr:grpSpPr>
      <xdr:sp>
        <xdr:nvSpPr>
          <xdr:cNvPr id="17" name="AutoShape 129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1294"/>
          <xdr:cNvSpPr txBox="1">
            <a:spLocks noChangeArrowheads="1"/>
          </xdr:cNvSpPr>
        </xdr:nvSpPr>
        <xdr:spPr>
          <a:xfrm>
            <a:off x="2" y="-28454038"/>
            <a:ext cx="0" cy="27"/>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You are here</a:t>
            </a:r>
          </a:p>
        </xdr:txBody>
      </xdr:sp>
    </xdr:grpSp>
    <xdr:clientData/>
  </xdr:twoCellAnchor>
  <xdr:twoCellAnchor>
    <xdr:from>
      <xdr:col>1</xdr:col>
      <xdr:colOff>114300</xdr:colOff>
      <xdr:row>17</xdr:row>
      <xdr:rowOff>9525</xdr:rowOff>
    </xdr:from>
    <xdr:to>
      <xdr:col>1</xdr:col>
      <xdr:colOff>923925</xdr:colOff>
      <xdr:row>18</xdr:row>
      <xdr:rowOff>9525</xdr:rowOff>
    </xdr:to>
    <xdr:sp>
      <xdr:nvSpPr>
        <xdr:cNvPr id="19" name="TextBox 17">
          <a:hlinkClick r:id="rId10"/>
        </xdr:cNvPr>
        <xdr:cNvSpPr txBox="1">
          <a:spLocks noChangeArrowheads="1"/>
        </xdr:cNvSpPr>
      </xdr:nvSpPr>
      <xdr:spPr>
        <a:xfrm>
          <a:off x="685800" y="4057650"/>
          <a:ext cx="819150" cy="19050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Process Flow</a:t>
          </a:r>
        </a:p>
      </xdr:txBody>
    </xdr:sp>
    <xdr:clientData/>
  </xdr:twoCellAnchor>
  <xdr:twoCellAnchor>
    <xdr:from>
      <xdr:col>1</xdr:col>
      <xdr:colOff>19050</xdr:colOff>
      <xdr:row>13</xdr:row>
      <xdr:rowOff>38100</xdr:rowOff>
    </xdr:from>
    <xdr:to>
      <xdr:col>1</xdr:col>
      <xdr:colOff>1038225</xdr:colOff>
      <xdr:row>14</xdr:row>
      <xdr:rowOff>133350</xdr:rowOff>
    </xdr:to>
    <xdr:grpSp>
      <xdr:nvGrpSpPr>
        <xdr:cNvPr id="20" name="Group 1299"/>
        <xdr:cNvGrpSpPr>
          <a:grpSpLocks/>
        </xdr:cNvGrpSpPr>
      </xdr:nvGrpSpPr>
      <xdr:grpSpPr>
        <a:xfrm>
          <a:off x="590550" y="3286125"/>
          <a:ext cx="1019175" cy="295275"/>
          <a:chOff x="51" y="433"/>
          <a:chExt cx="107" cy="31"/>
        </a:xfrm>
        <a:solidFill>
          <a:srgbClr val="FFFFFF"/>
        </a:solidFill>
      </xdr:grpSpPr>
      <xdr:sp>
        <xdr:nvSpPr>
          <xdr:cNvPr id="21"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2" name="TextBox 19">
            <a:hlinkClick r:id="rId11"/>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11</xdr:row>
      <xdr:rowOff>76200</xdr:rowOff>
    </xdr:from>
    <xdr:to>
      <xdr:col>1</xdr:col>
      <xdr:colOff>990600</xdr:colOff>
      <xdr:row>12</xdr:row>
      <xdr:rowOff>180975</xdr:rowOff>
    </xdr:to>
    <xdr:grpSp>
      <xdr:nvGrpSpPr>
        <xdr:cNvPr id="23" name="Group 1302"/>
        <xdr:cNvGrpSpPr>
          <a:grpSpLocks/>
        </xdr:cNvGrpSpPr>
      </xdr:nvGrpSpPr>
      <xdr:grpSpPr>
        <a:xfrm>
          <a:off x="619125" y="2914650"/>
          <a:ext cx="942975" cy="304800"/>
          <a:chOff x="54" y="304"/>
          <a:chExt cx="99" cy="30"/>
        </a:xfrm>
        <a:solidFill>
          <a:srgbClr val="FFFFFF"/>
        </a:solidFill>
      </xdr:grpSpPr>
      <xdr:sp>
        <xdr:nvSpPr>
          <xdr:cNvPr id="24"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5" name="TextBox 20">
            <a:hlinkClick r:id="rId12"/>
          </xdr:cNvPr>
          <xdr:cNvSpPr txBox="1">
            <a:spLocks noChangeArrowheads="1"/>
          </xdr:cNvSpPr>
        </xdr:nvSpPr>
        <xdr:spPr>
          <a:xfrm>
            <a:off x="54" y="308"/>
            <a:ext cx="99"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9</xdr:row>
      <xdr:rowOff>28575</xdr:rowOff>
    </xdr:from>
    <xdr:to>
      <xdr:col>1</xdr:col>
      <xdr:colOff>1047750</xdr:colOff>
      <xdr:row>9</xdr:row>
      <xdr:rowOff>333375</xdr:rowOff>
    </xdr:to>
    <xdr:grpSp>
      <xdr:nvGrpSpPr>
        <xdr:cNvPr id="26" name="Group 1305"/>
        <xdr:cNvGrpSpPr>
          <a:grpSpLocks/>
        </xdr:cNvGrpSpPr>
      </xdr:nvGrpSpPr>
      <xdr:grpSpPr>
        <a:xfrm>
          <a:off x="571500" y="2143125"/>
          <a:ext cx="1047750" cy="304800"/>
          <a:chOff x="40" y="187"/>
          <a:chExt cx="110" cy="32"/>
        </a:xfrm>
        <a:solidFill>
          <a:srgbClr val="FFFFFF"/>
        </a:solidFill>
      </xdr:grpSpPr>
      <xdr:sp>
        <xdr:nvSpPr>
          <xdr:cNvPr id="27"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8" name="TextBox 21">
            <a:hlinkClick r:id="rId13"/>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6</xdr:row>
      <xdr:rowOff>38100</xdr:rowOff>
    </xdr:from>
    <xdr:to>
      <xdr:col>1</xdr:col>
      <xdr:colOff>1028700</xdr:colOff>
      <xdr:row>7</xdr:row>
      <xdr:rowOff>152400</xdr:rowOff>
    </xdr:to>
    <xdr:grpSp>
      <xdr:nvGrpSpPr>
        <xdr:cNvPr id="29" name="Group 1308"/>
        <xdr:cNvGrpSpPr>
          <a:grpSpLocks/>
        </xdr:cNvGrpSpPr>
      </xdr:nvGrpSpPr>
      <xdr:grpSpPr>
        <a:xfrm>
          <a:off x="571500" y="1438275"/>
          <a:ext cx="1028700" cy="400050"/>
          <a:chOff x="40" y="132"/>
          <a:chExt cx="108" cy="33"/>
        </a:xfrm>
        <a:solidFill>
          <a:srgbClr val="FFFFFF"/>
        </a:solidFill>
      </xdr:grpSpPr>
      <xdr:sp>
        <xdr:nvSpPr>
          <xdr:cNvPr id="30"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1" name="TextBox 22">
            <a:hlinkClick r:id="rId14"/>
          </xdr:cNvPr>
          <xdr:cNvSpPr txBox="1">
            <a:spLocks noChangeArrowheads="1"/>
          </xdr:cNvSpPr>
        </xdr:nvSpPr>
        <xdr:spPr>
          <a:xfrm>
            <a:off x="48" y="137"/>
            <a:ext cx="91" cy="24"/>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14</xdr:row>
      <xdr:rowOff>190500</xdr:rowOff>
    </xdr:from>
    <xdr:to>
      <xdr:col>1</xdr:col>
      <xdr:colOff>1000125</xdr:colOff>
      <xdr:row>16</xdr:row>
      <xdr:rowOff>76200</xdr:rowOff>
    </xdr:to>
    <xdr:grpSp>
      <xdr:nvGrpSpPr>
        <xdr:cNvPr id="32" name="Group 1311"/>
        <xdr:cNvGrpSpPr>
          <a:grpSpLocks/>
        </xdr:cNvGrpSpPr>
      </xdr:nvGrpSpPr>
      <xdr:grpSpPr>
        <a:xfrm>
          <a:off x="638175" y="3638550"/>
          <a:ext cx="933450" cy="285750"/>
          <a:chOff x="54" y="474"/>
          <a:chExt cx="98" cy="31"/>
        </a:xfrm>
        <a:solidFill>
          <a:srgbClr val="FFFFFF"/>
        </a:solidFill>
      </xdr:grpSpPr>
      <xdr:sp>
        <xdr:nvSpPr>
          <xdr:cNvPr id="33"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4" name="TextBox 24">
            <a:hlinkClick r:id="rId15"/>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38100</xdr:colOff>
      <xdr:row>10</xdr:row>
      <xdr:rowOff>171450</xdr:rowOff>
    </xdr:from>
    <xdr:to>
      <xdr:col>1</xdr:col>
      <xdr:colOff>38100</xdr:colOff>
      <xdr:row>13</xdr:row>
      <xdr:rowOff>95250</xdr:rowOff>
    </xdr:to>
    <xdr:grpSp>
      <xdr:nvGrpSpPr>
        <xdr:cNvPr id="35" name="Group 1315"/>
        <xdr:cNvGrpSpPr>
          <a:grpSpLocks/>
        </xdr:cNvGrpSpPr>
      </xdr:nvGrpSpPr>
      <xdr:grpSpPr>
        <a:xfrm>
          <a:off x="38100" y="2771775"/>
          <a:ext cx="571500" cy="571500"/>
          <a:chOff x="2" y="119"/>
          <a:chExt cx="45" cy="53"/>
        </a:xfrm>
        <a:solidFill>
          <a:srgbClr val="FFFFFF"/>
        </a:solidFill>
      </xdr:grpSpPr>
      <xdr:sp>
        <xdr:nvSpPr>
          <xdr:cNvPr id="36" name="AutoShape 1316"/>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Text Box 1317"/>
          <xdr:cNvSpPr txBox="1">
            <a:spLocks noChangeArrowheads="1"/>
          </xdr:cNvSpPr>
        </xdr:nvSpPr>
        <xdr:spPr>
          <a:xfrm>
            <a:off x="3" y="137"/>
            <a:ext cx="41" cy="24"/>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107</xdr:row>
      <xdr:rowOff>142875</xdr:rowOff>
    </xdr:from>
    <xdr:to>
      <xdr:col>2</xdr:col>
      <xdr:colOff>1781175</xdr:colOff>
      <xdr:row>110</xdr:row>
      <xdr:rowOff>76200</xdr:rowOff>
    </xdr:to>
    <xdr:pic>
      <xdr:nvPicPr>
        <xdr:cNvPr id="1" name="Picture 11" descr="Toronto647.wmf"/>
        <xdr:cNvPicPr preferRelativeResize="1">
          <a:picLocks noChangeAspect="1"/>
        </xdr:cNvPicPr>
      </xdr:nvPicPr>
      <xdr:blipFill>
        <a:blip r:embed="rId1"/>
        <a:stretch>
          <a:fillRect/>
        </a:stretch>
      </xdr:blipFill>
      <xdr:spPr>
        <a:xfrm>
          <a:off x="1724025" y="23812500"/>
          <a:ext cx="1781175" cy="523875"/>
        </a:xfrm>
        <a:prstGeom prst="rect">
          <a:avLst/>
        </a:prstGeom>
        <a:noFill/>
        <a:ln w="9525" cmpd="sng">
          <a:noFill/>
        </a:ln>
      </xdr:spPr>
    </xdr:pic>
    <xdr:clientData/>
  </xdr:twoCellAnchor>
  <xdr:twoCellAnchor editAs="oneCell">
    <xdr:from>
      <xdr:col>6</xdr:col>
      <xdr:colOff>514350</xdr:colOff>
      <xdr:row>108</xdr:row>
      <xdr:rowOff>19050</xdr:rowOff>
    </xdr:from>
    <xdr:to>
      <xdr:col>7</xdr:col>
      <xdr:colOff>866775</xdr:colOff>
      <xdr:row>110</xdr:row>
      <xdr:rowOff>114300</xdr:rowOff>
    </xdr:to>
    <xdr:pic>
      <xdr:nvPicPr>
        <xdr:cNvPr id="2" name="Picture 13" descr="livegreen_B.wmf"/>
        <xdr:cNvPicPr preferRelativeResize="1">
          <a:picLocks noChangeAspect="1"/>
        </xdr:cNvPicPr>
      </xdr:nvPicPr>
      <xdr:blipFill>
        <a:blip r:embed="rId2"/>
        <a:stretch>
          <a:fillRect/>
        </a:stretch>
      </xdr:blipFill>
      <xdr:spPr>
        <a:xfrm>
          <a:off x="8715375" y="23879175"/>
          <a:ext cx="1762125" cy="495300"/>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24025" y="0"/>
          <a:ext cx="2495550" cy="561975"/>
        </a:xfrm>
        <a:prstGeom prst="rect">
          <a:avLst/>
        </a:prstGeom>
        <a:noFill/>
        <a:ln w="9525" cmpd="sng">
          <a:noFill/>
        </a:ln>
      </xdr:spPr>
    </xdr:pic>
    <xdr:clientData/>
  </xdr:twoCellAnchor>
  <xdr:twoCellAnchor>
    <xdr:from>
      <xdr:col>0</xdr:col>
      <xdr:colOff>0</xdr:colOff>
      <xdr:row>9</xdr:row>
      <xdr:rowOff>133350</xdr:rowOff>
    </xdr:from>
    <xdr:to>
      <xdr:col>0</xdr:col>
      <xdr:colOff>0</xdr:colOff>
      <xdr:row>10</xdr:row>
      <xdr:rowOff>9525</xdr:rowOff>
    </xdr:to>
    <xdr:sp>
      <xdr:nvSpPr>
        <xdr:cNvPr id="4" name="Rounded Rectangle 18"/>
        <xdr:cNvSpPr>
          <a:spLocks/>
        </xdr:cNvSpPr>
      </xdr:nvSpPr>
      <xdr:spPr>
        <a:xfrm>
          <a:off x="0" y="2800350"/>
          <a:ext cx="0" cy="7620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xdr:row>
      <xdr:rowOff>66675</xdr:rowOff>
    </xdr:from>
    <xdr:to>
      <xdr:col>0</xdr:col>
      <xdr:colOff>0</xdr:colOff>
      <xdr:row>6</xdr:row>
      <xdr:rowOff>47625</xdr:rowOff>
    </xdr:to>
    <xdr:sp>
      <xdr:nvSpPr>
        <xdr:cNvPr id="5" name="Rounded Rectangle 17"/>
        <xdr:cNvSpPr>
          <a:spLocks/>
        </xdr:cNvSpPr>
      </xdr:nvSpPr>
      <xdr:spPr>
        <a:xfrm>
          <a:off x="0" y="1247775"/>
          <a:ext cx="0" cy="847725"/>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xdr:row>
      <xdr:rowOff>85725</xdr:rowOff>
    </xdr:from>
    <xdr:to>
      <xdr:col>0</xdr:col>
      <xdr:colOff>0</xdr:colOff>
      <xdr:row>11</xdr:row>
      <xdr:rowOff>142875</xdr:rowOff>
    </xdr:to>
    <xdr:sp>
      <xdr:nvSpPr>
        <xdr:cNvPr id="6" name="Rounded Rectangle 19"/>
        <xdr:cNvSpPr>
          <a:spLocks/>
        </xdr:cNvSpPr>
      </xdr:nvSpPr>
      <xdr:spPr>
        <a:xfrm>
          <a:off x="0" y="2952750"/>
          <a:ext cx="0" cy="266700"/>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28575</xdr:rowOff>
    </xdr:from>
    <xdr:to>
      <xdr:col>0</xdr:col>
      <xdr:colOff>0</xdr:colOff>
      <xdr:row>4</xdr:row>
      <xdr:rowOff>0</xdr:rowOff>
    </xdr:to>
    <xdr:sp>
      <xdr:nvSpPr>
        <xdr:cNvPr id="7" name="Rounded Rectangle 15"/>
        <xdr:cNvSpPr>
          <a:spLocks/>
        </xdr:cNvSpPr>
      </xdr:nvSpPr>
      <xdr:spPr>
        <a:xfrm>
          <a:off x="0" y="1019175"/>
          <a:ext cx="0" cy="161925"/>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xdr:row>
      <xdr:rowOff>123825</xdr:rowOff>
    </xdr:from>
    <xdr:to>
      <xdr:col>0</xdr:col>
      <xdr:colOff>0</xdr:colOff>
      <xdr:row>11</xdr:row>
      <xdr:rowOff>114300</xdr:rowOff>
    </xdr:to>
    <xdr:sp>
      <xdr:nvSpPr>
        <xdr:cNvPr id="8" name="TextBox 19">
          <a:hlinkClick r:id="rId4"/>
        </xdr:cNvPr>
        <xdr:cNvSpPr txBox="1">
          <a:spLocks noChangeArrowheads="1"/>
        </xdr:cNvSpPr>
      </xdr:nvSpPr>
      <xdr:spPr>
        <a:xfrm>
          <a:off x="0" y="2990850"/>
          <a:ext cx="0" cy="2000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clientData/>
  </xdr:twoCellAnchor>
  <xdr:twoCellAnchor>
    <xdr:from>
      <xdr:col>0</xdr:col>
      <xdr:colOff>0</xdr:colOff>
      <xdr:row>9</xdr:row>
      <xdr:rowOff>152400</xdr:rowOff>
    </xdr:from>
    <xdr:to>
      <xdr:col>0</xdr:col>
      <xdr:colOff>0</xdr:colOff>
      <xdr:row>9</xdr:row>
      <xdr:rowOff>200025</xdr:rowOff>
    </xdr:to>
    <xdr:sp>
      <xdr:nvSpPr>
        <xdr:cNvPr id="9" name="TextBox 20">
          <a:hlinkClick r:id="rId5"/>
        </xdr:cNvPr>
        <xdr:cNvSpPr txBox="1">
          <a:spLocks noChangeArrowheads="1"/>
        </xdr:cNvSpPr>
      </xdr:nvSpPr>
      <xdr:spPr>
        <a:xfrm>
          <a:off x="0" y="2819400"/>
          <a:ext cx="0" cy="476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clientData/>
  </xdr:twoCellAnchor>
  <xdr:twoCellAnchor>
    <xdr:from>
      <xdr:col>0</xdr:col>
      <xdr:colOff>581025</xdr:colOff>
      <xdr:row>4</xdr:row>
      <xdr:rowOff>104775</xdr:rowOff>
    </xdr:from>
    <xdr:to>
      <xdr:col>0</xdr:col>
      <xdr:colOff>581025</xdr:colOff>
      <xdr:row>6</xdr:row>
      <xdr:rowOff>38100</xdr:rowOff>
    </xdr:to>
    <xdr:sp>
      <xdr:nvSpPr>
        <xdr:cNvPr id="10" name="TextBox 21">
          <a:hlinkClick r:id="rId6"/>
        </xdr:cNvPr>
        <xdr:cNvSpPr txBox="1">
          <a:spLocks noChangeArrowheads="1"/>
        </xdr:cNvSpPr>
      </xdr:nvSpPr>
      <xdr:spPr>
        <a:xfrm>
          <a:off x="581025" y="1285875"/>
          <a:ext cx="0" cy="80010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0</xdr:col>
      <xdr:colOff>0</xdr:colOff>
      <xdr:row>3</xdr:row>
      <xdr:rowOff>66675</xdr:rowOff>
    </xdr:from>
    <xdr:to>
      <xdr:col>0</xdr:col>
      <xdr:colOff>0</xdr:colOff>
      <xdr:row>4</xdr:row>
      <xdr:rowOff>0</xdr:rowOff>
    </xdr:to>
    <xdr:sp>
      <xdr:nvSpPr>
        <xdr:cNvPr id="11" name="TextBox 22">
          <a:hlinkClick r:id="rId7"/>
        </xdr:cNvPr>
        <xdr:cNvSpPr txBox="1">
          <a:spLocks noChangeArrowheads="1"/>
        </xdr:cNvSpPr>
      </xdr:nvSpPr>
      <xdr:spPr>
        <a:xfrm>
          <a:off x="0" y="1057275"/>
          <a:ext cx="0" cy="12382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0</xdr:col>
      <xdr:colOff>0</xdr:colOff>
      <xdr:row>12</xdr:row>
      <xdr:rowOff>19050</xdr:rowOff>
    </xdr:from>
    <xdr:to>
      <xdr:col>0</xdr:col>
      <xdr:colOff>0</xdr:colOff>
      <xdr:row>13</xdr:row>
      <xdr:rowOff>85725</xdr:rowOff>
    </xdr:to>
    <xdr:sp>
      <xdr:nvSpPr>
        <xdr:cNvPr id="12" name="Rounded Rectangle 20"/>
        <xdr:cNvSpPr>
          <a:spLocks/>
        </xdr:cNvSpPr>
      </xdr:nvSpPr>
      <xdr:spPr>
        <a:xfrm>
          <a:off x="0" y="3505200"/>
          <a:ext cx="0" cy="266700"/>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xdr:row>
      <xdr:rowOff>38100</xdr:rowOff>
    </xdr:from>
    <xdr:to>
      <xdr:col>0</xdr:col>
      <xdr:colOff>0</xdr:colOff>
      <xdr:row>13</xdr:row>
      <xdr:rowOff>104775</xdr:rowOff>
    </xdr:to>
    <xdr:sp>
      <xdr:nvSpPr>
        <xdr:cNvPr id="13" name="TextBox 24">
          <a:hlinkClick r:id="rId8"/>
        </xdr:cNvPr>
        <xdr:cNvSpPr txBox="1">
          <a:spLocks noChangeArrowheads="1"/>
        </xdr:cNvSpPr>
      </xdr:nvSpPr>
      <xdr:spPr>
        <a:xfrm>
          <a:off x="0" y="3524250"/>
          <a:ext cx="0" cy="266700"/>
        </a:xfrm>
        <a:prstGeom prst="rect">
          <a:avLst/>
        </a:prstGeom>
        <a:noFill/>
        <a:ln w="9525" cmpd="sng">
          <a:noFill/>
        </a:ln>
      </xdr:spPr>
      <xdr:txBody>
        <a:bodyPr vertOverflow="clip" wrap="square"/>
        <a:p>
          <a:pPr algn="ctr">
            <a:defRPr/>
          </a:pPr>
          <a:r>
            <a:rPr lang="en-US" cap="none" sz="1100" b="0" i="0" u="none" baseline="0">
              <a:solidFill>
                <a:srgbClr val="FFFFFF"/>
              </a:solidFill>
            </a:rPr>
            <a:t>References</a:t>
          </a:r>
        </a:p>
      </xdr:txBody>
    </xdr:sp>
    <xdr:clientData/>
  </xdr:twoCellAnchor>
  <xdr:twoCellAnchor>
    <xdr:from>
      <xdr:col>0</xdr:col>
      <xdr:colOff>0</xdr:colOff>
      <xdr:row>13</xdr:row>
      <xdr:rowOff>190500</xdr:rowOff>
    </xdr:from>
    <xdr:to>
      <xdr:col>0</xdr:col>
      <xdr:colOff>0</xdr:colOff>
      <xdr:row>15</xdr:row>
      <xdr:rowOff>38100</xdr:rowOff>
    </xdr:to>
    <xdr:sp>
      <xdr:nvSpPr>
        <xdr:cNvPr id="14" name="Rounded Rectangle 20"/>
        <xdr:cNvSpPr>
          <a:spLocks/>
        </xdr:cNvSpPr>
      </xdr:nvSpPr>
      <xdr:spPr>
        <a:xfrm>
          <a:off x="0" y="3876675"/>
          <a:ext cx="0" cy="238125"/>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14</xdr:row>
      <xdr:rowOff>0</xdr:rowOff>
    </xdr:from>
    <xdr:to>
      <xdr:col>0</xdr:col>
      <xdr:colOff>0</xdr:colOff>
      <xdr:row>15</xdr:row>
      <xdr:rowOff>0</xdr:rowOff>
    </xdr:to>
    <xdr:sp>
      <xdr:nvSpPr>
        <xdr:cNvPr id="15" name="TextBox 17">
          <a:hlinkClick r:id="rId9"/>
        </xdr:cNvPr>
        <xdr:cNvSpPr txBox="1">
          <a:spLocks noChangeArrowheads="1"/>
        </xdr:cNvSpPr>
      </xdr:nvSpPr>
      <xdr:spPr>
        <a:xfrm>
          <a:off x="0" y="3886200"/>
          <a:ext cx="0" cy="19050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Process Flow</a:t>
          </a:r>
        </a:p>
      </xdr:txBody>
    </xdr:sp>
    <xdr:clientData/>
  </xdr:twoCellAnchor>
  <xdr:twoCellAnchor>
    <xdr:from>
      <xdr:col>0</xdr:col>
      <xdr:colOff>0</xdr:colOff>
      <xdr:row>3</xdr:row>
      <xdr:rowOff>0</xdr:rowOff>
    </xdr:from>
    <xdr:to>
      <xdr:col>0</xdr:col>
      <xdr:colOff>0</xdr:colOff>
      <xdr:row>4</xdr:row>
      <xdr:rowOff>0</xdr:rowOff>
    </xdr:to>
    <xdr:grpSp>
      <xdr:nvGrpSpPr>
        <xdr:cNvPr id="16" name="Group 1292"/>
        <xdr:cNvGrpSpPr>
          <a:grpSpLocks/>
        </xdr:cNvGrpSpPr>
      </xdr:nvGrpSpPr>
      <xdr:grpSpPr>
        <a:xfrm>
          <a:off x="0" y="990600"/>
          <a:ext cx="0" cy="190500"/>
          <a:chOff x="2" y="119"/>
          <a:chExt cx="45" cy="53"/>
        </a:xfrm>
        <a:solidFill>
          <a:srgbClr val="FFFFFF"/>
        </a:solidFill>
      </xdr:grpSpPr>
      <xdr:sp>
        <xdr:nvSpPr>
          <xdr:cNvPr id="17" name="AutoShape 129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1294"/>
          <xdr:cNvSpPr txBox="1">
            <a:spLocks noChangeArrowheads="1"/>
          </xdr:cNvSpPr>
        </xdr:nvSpPr>
        <xdr:spPr>
          <a:xfrm>
            <a:off x="2" y="-28454038"/>
            <a:ext cx="0" cy="27"/>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You are here</a:t>
            </a:r>
          </a:p>
        </xdr:txBody>
      </xdr:sp>
    </xdr:grpSp>
    <xdr:clientData/>
  </xdr:twoCellAnchor>
  <xdr:twoCellAnchor>
    <xdr:from>
      <xdr:col>1</xdr:col>
      <xdr:colOff>19050</xdr:colOff>
      <xdr:row>11</xdr:row>
      <xdr:rowOff>38100</xdr:rowOff>
    </xdr:from>
    <xdr:to>
      <xdr:col>1</xdr:col>
      <xdr:colOff>1038225</xdr:colOff>
      <xdr:row>11</xdr:row>
      <xdr:rowOff>352425</xdr:rowOff>
    </xdr:to>
    <xdr:grpSp>
      <xdr:nvGrpSpPr>
        <xdr:cNvPr id="19" name="Group 1299"/>
        <xdr:cNvGrpSpPr>
          <a:grpSpLocks/>
        </xdr:cNvGrpSpPr>
      </xdr:nvGrpSpPr>
      <xdr:grpSpPr>
        <a:xfrm>
          <a:off x="600075" y="3114675"/>
          <a:ext cx="1019175" cy="314325"/>
          <a:chOff x="51" y="433"/>
          <a:chExt cx="107" cy="31"/>
        </a:xfrm>
        <a:solidFill>
          <a:srgbClr val="FFFFFF"/>
        </a:solidFill>
      </xdr:grpSpPr>
      <xdr:sp>
        <xdr:nvSpPr>
          <xdr:cNvPr id="20"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19">
            <a:hlinkClick r:id="rId10"/>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9</xdr:row>
      <xdr:rowOff>76200</xdr:rowOff>
    </xdr:from>
    <xdr:to>
      <xdr:col>1</xdr:col>
      <xdr:colOff>990600</xdr:colOff>
      <xdr:row>10</xdr:row>
      <xdr:rowOff>180975</xdr:rowOff>
    </xdr:to>
    <xdr:grpSp>
      <xdr:nvGrpSpPr>
        <xdr:cNvPr id="22" name="Group 1302"/>
        <xdr:cNvGrpSpPr>
          <a:grpSpLocks/>
        </xdr:cNvGrpSpPr>
      </xdr:nvGrpSpPr>
      <xdr:grpSpPr>
        <a:xfrm>
          <a:off x="628650" y="2743200"/>
          <a:ext cx="942975" cy="304800"/>
          <a:chOff x="54" y="304"/>
          <a:chExt cx="99" cy="30"/>
        </a:xfrm>
        <a:solidFill>
          <a:srgbClr val="FFFFFF"/>
        </a:solidFill>
      </xdr:grpSpPr>
      <xdr:sp>
        <xdr:nvSpPr>
          <xdr:cNvPr id="23"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4" name="TextBox 20">
            <a:hlinkClick r:id="rId11"/>
          </xdr:cNvPr>
          <xdr:cNvSpPr txBox="1">
            <a:spLocks noChangeArrowheads="1"/>
          </xdr:cNvSpPr>
        </xdr:nvSpPr>
        <xdr:spPr>
          <a:xfrm>
            <a:off x="54" y="308"/>
            <a:ext cx="99" cy="23"/>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5</xdr:row>
      <xdr:rowOff>19050</xdr:rowOff>
    </xdr:from>
    <xdr:to>
      <xdr:col>1</xdr:col>
      <xdr:colOff>1047750</xdr:colOff>
      <xdr:row>5</xdr:row>
      <xdr:rowOff>342900</xdr:rowOff>
    </xdr:to>
    <xdr:grpSp>
      <xdr:nvGrpSpPr>
        <xdr:cNvPr id="25" name="Group 1305"/>
        <xdr:cNvGrpSpPr>
          <a:grpSpLocks/>
        </xdr:cNvGrpSpPr>
      </xdr:nvGrpSpPr>
      <xdr:grpSpPr>
        <a:xfrm>
          <a:off x="581025" y="1619250"/>
          <a:ext cx="1047750" cy="323850"/>
          <a:chOff x="40" y="187"/>
          <a:chExt cx="110" cy="32"/>
        </a:xfrm>
        <a:solidFill>
          <a:srgbClr val="FFFFFF"/>
        </a:solidFill>
      </xdr:grpSpPr>
      <xdr:sp>
        <xdr:nvSpPr>
          <xdr:cNvPr id="26"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7" name="TextBox 21">
            <a:hlinkClick r:id="rId12"/>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38100</xdr:rowOff>
    </xdr:from>
    <xdr:to>
      <xdr:col>1</xdr:col>
      <xdr:colOff>1028700</xdr:colOff>
      <xdr:row>4</xdr:row>
      <xdr:rowOff>361950</xdr:rowOff>
    </xdr:to>
    <xdr:grpSp>
      <xdr:nvGrpSpPr>
        <xdr:cNvPr id="28" name="Group 1308"/>
        <xdr:cNvGrpSpPr>
          <a:grpSpLocks/>
        </xdr:cNvGrpSpPr>
      </xdr:nvGrpSpPr>
      <xdr:grpSpPr>
        <a:xfrm>
          <a:off x="581025" y="1219200"/>
          <a:ext cx="1028700" cy="323850"/>
          <a:chOff x="40" y="132"/>
          <a:chExt cx="108" cy="33"/>
        </a:xfrm>
        <a:solidFill>
          <a:srgbClr val="FFFFFF"/>
        </a:solidFill>
      </xdr:grpSpPr>
      <xdr:sp>
        <xdr:nvSpPr>
          <xdr:cNvPr id="29"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0" name="TextBox 22">
            <a:hlinkClick r:id="rId13"/>
          </xdr:cNvPr>
          <xdr:cNvSpPr txBox="1">
            <a:spLocks noChangeArrowheads="1"/>
          </xdr:cNvSpPr>
        </xdr:nvSpPr>
        <xdr:spPr>
          <a:xfrm>
            <a:off x="48" y="137"/>
            <a:ext cx="91" cy="21"/>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12</xdr:row>
      <xdr:rowOff>19050</xdr:rowOff>
    </xdr:from>
    <xdr:to>
      <xdr:col>1</xdr:col>
      <xdr:colOff>981075</xdr:colOff>
      <xdr:row>13</xdr:row>
      <xdr:rowOff>104775</xdr:rowOff>
    </xdr:to>
    <xdr:grpSp>
      <xdr:nvGrpSpPr>
        <xdr:cNvPr id="31" name="Group 1311"/>
        <xdr:cNvGrpSpPr>
          <a:grpSpLocks/>
        </xdr:cNvGrpSpPr>
      </xdr:nvGrpSpPr>
      <xdr:grpSpPr>
        <a:xfrm>
          <a:off x="647700" y="3505200"/>
          <a:ext cx="914400" cy="285750"/>
          <a:chOff x="54" y="474"/>
          <a:chExt cx="98" cy="31"/>
        </a:xfrm>
        <a:solidFill>
          <a:srgbClr val="FFFFFF"/>
        </a:solidFill>
      </xdr:grpSpPr>
      <xdr:sp>
        <xdr:nvSpPr>
          <xdr:cNvPr id="32"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3" name="TextBox 24">
            <a:hlinkClick r:id="rId14"/>
          </xdr:cNvPr>
          <xdr:cNvSpPr txBox="1">
            <a:spLocks noChangeArrowheads="1"/>
          </xdr:cNvSpPr>
        </xdr:nvSpPr>
        <xdr:spPr>
          <a:xfrm>
            <a:off x="60" y="480"/>
            <a:ext cx="84"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47625</xdr:colOff>
      <xdr:row>10</xdr:row>
      <xdr:rowOff>104775</xdr:rowOff>
    </xdr:from>
    <xdr:to>
      <xdr:col>1</xdr:col>
      <xdr:colOff>47625</xdr:colOff>
      <xdr:row>12</xdr:row>
      <xdr:rowOff>57150</xdr:rowOff>
    </xdr:to>
    <xdr:grpSp>
      <xdr:nvGrpSpPr>
        <xdr:cNvPr id="34" name="Group 1315"/>
        <xdr:cNvGrpSpPr>
          <a:grpSpLocks/>
        </xdr:cNvGrpSpPr>
      </xdr:nvGrpSpPr>
      <xdr:grpSpPr>
        <a:xfrm>
          <a:off x="47625" y="2971800"/>
          <a:ext cx="581025" cy="571500"/>
          <a:chOff x="2" y="119"/>
          <a:chExt cx="45" cy="53"/>
        </a:xfrm>
        <a:solidFill>
          <a:srgbClr val="FFFFFF"/>
        </a:solidFill>
      </xdr:grpSpPr>
      <xdr:sp>
        <xdr:nvSpPr>
          <xdr:cNvPr id="35" name="AutoShape 1316"/>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Text Box 1317"/>
          <xdr:cNvSpPr txBox="1">
            <a:spLocks noChangeArrowheads="1"/>
          </xdr:cNvSpPr>
        </xdr:nvSpPr>
        <xdr:spPr>
          <a:xfrm>
            <a:off x="2" y="136"/>
            <a:ext cx="41" cy="24"/>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28</xdr:row>
      <xdr:rowOff>95250</xdr:rowOff>
    </xdr:from>
    <xdr:to>
      <xdr:col>2</xdr:col>
      <xdr:colOff>1790700</xdr:colOff>
      <xdr:row>31</xdr:row>
      <xdr:rowOff>66675</xdr:rowOff>
    </xdr:to>
    <xdr:pic>
      <xdr:nvPicPr>
        <xdr:cNvPr id="1" name="Picture 11" descr="Toronto647.wmf"/>
        <xdr:cNvPicPr preferRelativeResize="1">
          <a:picLocks noChangeAspect="1"/>
        </xdr:cNvPicPr>
      </xdr:nvPicPr>
      <xdr:blipFill>
        <a:blip r:embed="rId1"/>
        <a:stretch>
          <a:fillRect/>
        </a:stretch>
      </xdr:blipFill>
      <xdr:spPr>
        <a:xfrm>
          <a:off x="1743075" y="8715375"/>
          <a:ext cx="1781175" cy="542925"/>
        </a:xfrm>
        <a:prstGeom prst="rect">
          <a:avLst/>
        </a:prstGeom>
        <a:noFill/>
        <a:ln w="9525" cmpd="sng">
          <a:noFill/>
        </a:ln>
      </xdr:spPr>
    </xdr:pic>
    <xdr:clientData/>
  </xdr:twoCellAnchor>
  <xdr:twoCellAnchor editAs="oneCell">
    <xdr:from>
      <xdr:col>2</xdr:col>
      <xdr:colOff>5010150</xdr:colOff>
      <xdr:row>28</xdr:row>
      <xdr:rowOff>95250</xdr:rowOff>
    </xdr:from>
    <xdr:to>
      <xdr:col>3</xdr:col>
      <xdr:colOff>9525</xdr:colOff>
      <xdr:row>31</xdr:row>
      <xdr:rowOff>28575</xdr:rowOff>
    </xdr:to>
    <xdr:pic>
      <xdr:nvPicPr>
        <xdr:cNvPr id="2" name="Picture 13" descr="livegreen_B.wmf"/>
        <xdr:cNvPicPr preferRelativeResize="1">
          <a:picLocks noChangeAspect="1"/>
        </xdr:cNvPicPr>
      </xdr:nvPicPr>
      <xdr:blipFill>
        <a:blip r:embed="rId2"/>
        <a:stretch>
          <a:fillRect/>
        </a:stretch>
      </xdr:blipFill>
      <xdr:spPr>
        <a:xfrm>
          <a:off x="6743700" y="8715375"/>
          <a:ext cx="1762125"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33550" y="0"/>
          <a:ext cx="2495550" cy="561975"/>
        </a:xfrm>
        <a:prstGeom prst="rect">
          <a:avLst/>
        </a:prstGeom>
        <a:noFill/>
        <a:ln w="9525" cmpd="sng">
          <a:noFill/>
        </a:ln>
      </xdr:spPr>
    </xdr:pic>
    <xdr:clientData/>
  </xdr:twoCellAnchor>
  <xdr:twoCellAnchor>
    <xdr:from>
      <xdr:col>0</xdr:col>
      <xdr:colOff>0</xdr:colOff>
      <xdr:row>9</xdr:row>
      <xdr:rowOff>133350</xdr:rowOff>
    </xdr:from>
    <xdr:to>
      <xdr:col>0</xdr:col>
      <xdr:colOff>0</xdr:colOff>
      <xdr:row>10</xdr:row>
      <xdr:rowOff>9525</xdr:rowOff>
    </xdr:to>
    <xdr:sp>
      <xdr:nvSpPr>
        <xdr:cNvPr id="4" name="Rounded Rectangle 18"/>
        <xdr:cNvSpPr>
          <a:spLocks/>
        </xdr:cNvSpPr>
      </xdr:nvSpPr>
      <xdr:spPr>
        <a:xfrm>
          <a:off x="0" y="2676525"/>
          <a:ext cx="0" cy="276225"/>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xdr:row>
      <xdr:rowOff>66675</xdr:rowOff>
    </xdr:from>
    <xdr:to>
      <xdr:col>0</xdr:col>
      <xdr:colOff>0</xdr:colOff>
      <xdr:row>6</xdr:row>
      <xdr:rowOff>57150</xdr:rowOff>
    </xdr:to>
    <xdr:sp>
      <xdr:nvSpPr>
        <xdr:cNvPr id="5" name="Rounded Rectangle 17"/>
        <xdr:cNvSpPr>
          <a:spLocks/>
        </xdr:cNvSpPr>
      </xdr:nvSpPr>
      <xdr:spPr>
        <a:xfrm>
          <a:off x="0" y="1295400"/>
          <a:ext cx="0" cy="657225"/>
        </a:xfrm>
        <a:prstGeom prst="roundRect">
          <a:avLst/>
        </a:prstGeom>
        <a:solidFill>
          <a:srgbClr val="8EB4E3"/>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xdr:row>
      <xdr:rowOff>85725</xdr:rowOff>
    </xdr:from>
    <xdr:to>
      <xdr:col>0</xdr:col>
      <xdr:colOff>0</xdr:colOff>
      <xdr:row>11</xdr:row>
      <xdr:rowOff>142875</xdr:rowOff>
    </xdr:to>
    <xdr:sp>
      <xdr:nvSpPr>
        <xdr:cNvPr id="6" name="Rounded Rectangle 19"/>
        <xdr:cNvSpPr>
          <a:spLocks/>
        </xdr:cNvSpPr>
      </xdr:nvSpPr>
      <xdr:spPr>
        <a:xfrm>
          <a:off x="0" y="3028950"/>
          <a:ext cx="0" cy="257175"/>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28575</xdr:rowOff>
    </xdr:from>
    <xdr:to>
      <xdr:col>0</xdr:col>
      <xdr:colOff>0</xdr:colOff>
      <xdr:row>4</xdr:row>
      <xdr:rowOff>0</xdr:rowOff>
    </xdr:to>
    <xdr:sp>
      <xdr:nvSpPr>
        <xdr:cNvPr id="7" name="Rounded Rectangle 15"/>
        <xdr:cNvSpPr>
          <a:spLocks/>
        </xdr:cNvSpPr>
      </xdr:nvSpPr>
      <xdr:spPr>
        <a:xfrm>
          <a:off x="0" y="1057275"/>
          <a:ext cx="0" cy="171450"/>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xdr:row>
      <xdr:rowOff>123825</xdr:rowOff>
    </xdr:from>
    <xdr:to>
      <xdr:col>0</xdr:col>
      <xdr:colOff>0</xdr:colOff>
      <xdr:row>11</xdr:row>
      <xdr:rowOff>114300</xdr:rowOff>
    </xdr:to>
    <xdr:sp>
      <xdr:nvSpPr>
        <xdr:cNvPr id="8" name="TextBox 19">
          <a:hlinkClick r:id="rId4"/>
        </xdr:cNvPr>
        <xdr:cNvSpPr txBox="1">
          <a:spLocks noChangeArrowheads="1"/>
        </xdr:cNvSpPr>
      </xdr:nvSpPr>
      <xdr:spPr>
        <a:xfrm>
          <a:off x="0" y="3067050"/>
          <a:ext cx="0" cy="19050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clientData/>
  </xdr:twoCellAnchor>
  <xdr:twoCellAnchor>
    <xdr:from>
      <xdr:col>0</xdr:col>
      <xdr:colOff>0</xdr:colOff>
      <xdr:row>9</xdr:row>
      <xdr:rowOff>161925</xdr:rowOff>
    </xdr:from>
    <xdr:to>
      <xdr:col>0</xdr:col>
      <xdr:colOff>0</xdr:colOff>
      <xdr:row>9</xdr:row>
      <xdr:rowOff>333375</xdr:rowOff>
    </xdr:to>
    <xdr:sp>
      <xdr:nvSpPr>
        <xdr:cNvPr id="9" name="TextBox 20">
          <a:hlinkClick r:id="rId5"/>
        </xdr:cNvPr>
        <xdr:cNvSpPr txBox="1">
          <a:spLocks noChangeArrowheads="1"/>
        </xdr:cNvSpPr>
      </xdr:nvSpPr>
      <xdr:spPr>
        <a:xfrm>
          <a:off x="0" y="2705100"/>
          <a:ext cx="0" cy="17145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clientData/>
  </xdr:twoCellAnchor>
  <xdr:twoCellAnchor>
    <xdr:from>
      <xdr:col>0</xdr:col>
      <xdr:colOff>619125</xdr:colOff>
      <xdr:row>4</xdr:row>
      <xdr:rowOff>104775</xdr:rowOff>
    </xdr:from>
    <xdr:to>
      <xdr:col>0</xdr:col>
      <xdr:colOff>619125</xdr:colOff>
      <xdr:row>6</xdr:row>
      <xdr:rowOff>28575</xdr:rowOff>
    </xdr:to>
    <xdr:sp>
      <xdr:nvSpPr>
        <xdr:cNvPr id="10" name="TextBox 21">
          <a:hlinkClick r:id="rId6"/>
        </xdr:cNvPr>
        <xdr:cNvSpPr txBox="1">
          <a:spLocks noChangeArrowheads="1"/>
        </xdr:cNvSpPr>
      </xdr:nvSpPr>
      <xdr:spPr>
        <a:xfrm>
          <a:off x="619125" y="1333500"/>
          <a:ext cx="0" cy="59055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0</xdr:col>
      <xdr:colOff>0</xdr:colOff>
      <xdr:row>3</xdr:row>
      <xdr:rowOff>66675</xdr:rowOff>
    </xdr:from>
    <xdr:to>
      <xdr:col>0</xdr:col>
      <xdr:colOff>0</xdr:colOff>
      <xdr:row>4</xdr:row>
      <xdr:rowOff>0</xdr:rowOff>
    </xdr:to>
    <xdr:sp>
      <xdr:nvSpPr>
        <xdr:cNvPr id="11" name="TextBox 22">
          <a:hlinkClick r:id="rId7"/>
        </xdr:cNvPr>
        <xdr:cNvSpPr txBox="1">
          <a:spLocks noChangeArrowheads="1"/>
        </xdr:cNvSpPr>
      </xdr:nvSpPr>
      <xdr:spPr>
        <a:xfrm>
          <a:off x="0" y="1095375"/>
          <a:ext cx="0" cy="133350"/>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0</xdr:col>
      <xdr:colOff>0</xdr:colOff>
      <xdr:row>12</xdr:row>
      <xdr:rowOff>19050</xdr:rowOff>
    </xdr:from>
    <xdr:to>
      <xdr:col>0</xdr:col>
      <xdr:colOff>0</xdr:colOff>
      <xdr:row>13</xdr:row>
      <xdr:rowOff>85725</xdr:rowOff>
    </xdr:to>
    <xdr:sp>
      <xdr:nvSpPr>
        <xdr:cNvPr id="12" name="Rounded Rectangle 20"/>
        <xdr:cNvSpPr>
          <a:spLocks/>
        </xdr:cNvSpPr>
      </xdr:nvSpPr>
      <xdr:spPr>
        <a:xfrm>
          <a:off x="0" y="3562350"/>
          <a:ext cx="0" cy="266700"/>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xdr:row>
      <xdr:rowOff>38100</xdr:rowOff>
    </xdr:from>
    <xdr:to>
      <xdr:col>0</xdr:col>
      <xdr:colOff>0</xdr:colOff>
      <xdr:row>13</xdr:row>
      <xdr:rowOff>95250</xdr:rowOff>
    </xdr:to>
    <xdr:sp>
      <xdr:nvSpPr>
        <xdr:cNvPr id="13" name="TextBox 24">
          <a:hlinkClick r:id="rId8"/>
        </xdr:cNvPr>
        <xdr:cNvSpPr txBox="1">
          <a:spLocks noChangeArrowheads="1"/>
        </xdr:cNvSpPr>
      </xdr:nvSpPr>
      <xdr:spPr>
        <a:xfrm>
          <a:off x="0" y="3581400"/>
          <a:ext cx="0" cy="257175"/>
        </a:xfrm>
        <a:prstGeom prst="rect">
          <a:avLst/>
        </a:prstGeom>
        <a:noFill/>
        <a:ln w="9525" cmpd="sng">
          <a:noFill/>
        </a:ln>
      </xdr:spPr>
      <xdr:txBody>
        <a:bodyPr vertOverflow="clip" wrap="square"/>
        <a:p>
          <a:pPr algn="ctr">
            <a:defRPr/>
          </a:pPr>
          <a:r>
            <a:rPr lang="en-US" cap="none" sz="1100" b="0" i="0" u="none" baseline="0">
              <a:solidFill>
                <a:srgbClr val="FFFFFF"/>
              </a:solidFill>
            </a:rPr>
            <a:t>References</a:t>
          </a:r>
        </a:p>
      </xdr:txBody>
    </xdr:sp>
    <xdr:clientData/>
  </xdr:twoCellAnchor>
  <xdr:twoCellAnchor>
    <xdr:from>
      <xdr:col>0</xdr:col>
      <xdr:colOff>0</xdr:colOff>
      <xdr:row>13</xdr:row>
      <xdr:rowOff>266700</xdr:rowOff>
    </xdr:from>
    <xdr:to>
      <xdr:col>0</xdr:col>
      <xdr:colOff>0</xdr:colOff>
      <xdr:row>14</xdr:row>
      <xdr:rowOff>142875</xdr:rowOff>
    </xdr:to>
    <xdr:sp>
      <xdr:nvSpPr>
        <xdr:cNvPr id="14" name="Rounded Rectangle 20"/>
        <xdr:cNvSpPr>
          <a:spLocks/>
        </xdr:cNvSpPr>
      </xdr:nvSpPr>
      <xdr:spPr>
        <a:xfrm>
          <a:off x="0" y="4010025"/>
          <a:ext cx="0" cy="266700"/>
        </a:xfrm>
        <a:prstGeom prst="roundRect">
          <a:avLst/>
        </a:prstGeom>
        <a:solidFill>
          <a:srgbClr val="10253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14</xdr:row>
      <xdr:rowOff>0</xdr:rowOff>
    </xdr:from>
    <xdr:to>
      <xdr:col>0</xdr:col>
      <xdr:colOff>0</xdr:colOff>
      <xdr:row>15</xdr:row>
      <xdr:rowOff>9525</xdr:rowOff>
    </xdr:to>
    <xdr:sp>
      <xdr:nvSpPr>
        <xdr:cNvPr id="15" name="TextBox 17">
          <a:hlinkClick r:id="rId9"/>
        </xdr:cNvPr>
        <xdr:cNvSpPr txBox="1">
          <a:spLocks noChangeArrowheads="1"/>
        </xdr:cNvSpPr>
      </xdr:nvSpPr>
      <xdr:spPr>
        <a:xfrm>
          <a:off x="0" y="4133850"/>
          <a:ext cx="0" cy="20955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Process Flow</a:t>
          </a:r>
        </a:p>
      </xdr:txBody>
    </xdr:sp>
    <xdr:clientData/>
  </xdr:twoCellAnchor>
  <xdr:twoCellAnchor>
    <xdr:from>
      <xdr:col>0</xdr:col>
      <xdr:colOff>0</xdr:colOff>
      <xdr:row>3</xdr:row>
      <xdr:rowOff>0</xdr:rowOff>
    </xdr:from>
    <xdr:to>
      <xdr:col>0</xdr:col>
      <xdr:colOff>0</xdr:colOff>
      <xdr:row>4</xdr:row>
      <xdr:rowOff>0</xdr:rowOff>
    </xdr:to>
    <xdr:grpSp>
      <xdr:nvGrpSpPr>
        <xdr:cNvPr id="16" name="Group 1292"/>
        <xdr:cNvGrpSpPr>
          <a:grpSpLocks/>
        </xdr:cNvGrpSpPr>
      </xdr:nvGrpSpPr>
      <xdr:grpSpPr>
        <a:xfrm>
          <a:off x="0" y="1028700"/>
          <a:ext cx="0" cy="200025"/>
          <a:chOff x="2" y="119"/>
          <a:chExt cx="45" cy="53"/>
        </a:xfrm>
        <a:solidFill>
          <a:srgbClr val="FFFFFF"/>
        </a:solidFill>
      </xdr:grpSpPr>
      <xdr:sp>
        <xdr:nvSpPr>
          <xdr:cNvPr id="17" name="AutoShape 129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1294"/>
          <xdr:cNvSpPr txBox="1">
            <a:spLocks noChangeArrowheads="1"/>
          </xdr:cNvSpPr>
        </xdr:nvSpPr>
        <xdr:spPr>
          <a:xfrm>
            <a:off x="2" y="-28454038"/>
            <a:ext cx="0" cy="26"/>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You are here</a:t>
            </a:r>
          </a:p>
        </xdr:txBody>
      </xdr:sp>
    </xdr:grpSp>
    <xdr:clientData/>
  </xdr:twoCellAnchor>
  <xdr:twoCellAnchor>
    <xdr:from>
      <xdr:col>1</xdr:col>
      <xdr:colOff>19050</xdr:colOff>
      <xdr:row>10</xdr:row>
      <xdr:rowOff>76200</xdr:rowOff>
    </xdr:from>
    <xdr:to>
      <xdr:col>1</xdr:col>
      <xdr:colOff>1038225</xdr:colOff>
      <xdr:row>11</xdr:row>
      <xdr:rowOff>190500</xdr:rowOff>
    </xdr:to>
    <xdr:grpSp>
      <xdr:nvGrpSpPr>
        <xdr:cNvPr id="19" name="Group 1299"/>
        <xdr:cNvGrpSpPr>
          <a:grpSpLocks/>
        </xdr:cNvGrpSpPr>
      </xdr:nvGrpSpPr>
      <xdr:grpSpPr>
        <a:xfrm>
          <a:off x="638175" y="3019425"/>
          <a:ext cx="1019175" cy="314325"/>
          <a:chOff x="51" y="433"/>
          <a:chExt cx="107" cy="31"/>
        </a:xfrm>
        <a:solidFill>
          <a:srgbClr val="FFFFFF"/>
        </a:solidFill>
      </xdr:grpSpPr>
      <xdr:sp>
        <xdr:nvSpPr>
          <xdr:cNvPr id="20"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19">
            <a:hlinkClick r:id="rId10"/>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9</xdr:row>
      <xdr:rowOff>76200</xdr:rowOff>
    </xdr:from>
    <xdr:to>
      <xdr:col>1</xdr:col>
      <xdr:colOff>990600</xdr:colOff>
      <xdr:row>10</xdr:row>
      <xdr:rowOff>9525</xdr:rowOff>
    </xdr:to>
    <xdr:grpSp>
      <xdr:nvGrpSpPr>
        <xdr:cNvPr id="22" name="Group 1302"/>
        <xdr:cNvGrpSpPr>
          <a:grpSpLocks/>
        </xdr:cNvGrpSpPr>
      </xdr:nvGrpSpPr>
      <xdr:grpSpPr>
        <a:xfrm>
          <a:off x="666750" y="2619375"/>
          <a:ext cx="942975" cy="333375"/>
          <a:chOff x="54" y="304"/>
          <a:chExt cx="99" cy="30"/>
        </a:xfrm>
        <a:solidFill>
          <a:srgbClr val="FFFFFF"/>
        </a:solidFill>
      </xdr:grpSpPr>
      <xdr:sp>
        <xdr:nvSpPr>
          <xdr:cNvPr id="23"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4" name="TextBox 20">
            <a:hlinkClick r:id="rId11"/>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5</xdr:row>
      <xdr:rowOff>19050</xdr:rowOff>
    </xdr:from>
    <xdr:to>
      <xdr:col>1</xdr:col>
      <xdr:colOff>1047750</xdr:colOff>
      <xdr:row>6</xdr:row>
      <xdr:rowOff>123825</xdr:rowOff>
    </xdr:to>
    <xdr:grpSp>
      <xdr:nvGrpSpPr>
        <xdr:cNvPr id="25" name="Group 1305"/>
        <xdr:cNvGrpSpPr>
          <a:grpSpLocks/>
        </xdr:cNvGrpSpPr>
      </xdr:nvGrpSpPr>
      <xdr:grpSpPr>
        <a:xfrm>
          <a:off x="619125" y="1704975"/>
          <a:ext cx="1047750" cy="314325"/>
          <a:chOff x="40" y="187"/>
          <a:chExt cx="110" cy="32"/>
        </a:xfrm>
        <a:solidFill>
          <a:srgbClr val="FFFFFF"/>
        </a:solidFill>
      </xdr:grpSpPr>
      <xdr:sp>
        <xdr:nvSpPr>
          <xdr:cNvPr id="26"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7" name="TextBox 21">
            <a:hlinkClick r:id="rId12"/>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38100</xdr:rowOff>
    </xdr:from>
    <xdr:to>
      <xdr:col>1</xdr:col>
      <xdr:colOff>1028700</xdr:colOff>
      <xdr:row>4</xdr:row>
      <xdr:rowOff>361950</xdr:rowOff>
    </xdr:to>
    <xdr:grpSp>
      <xdr:nvGrpSpPr>
        <xdr:cNvPr id="28" name="Group 1308"/>
        <xdr:cNvGrpSpPr>
          <a:grpSpLocks/>
        </xdr:cNvGrpSpPr>
      </xdr:nvGrpSpPr>
      <xdr:grpSpPr>
        <a:xfrm>
          <a:off x="619125" y="1266825"/>
          <a:ext cx="1028700" cy="323850"/>
          <a:chOff x="40" y="132"/>
          <a:chExt cx="108" cy="33"/>
        </a:xfrm>
        <a:solidFill>
          <a:srgbClr val="FFFFFF"/>
        </a:solidFill>
      </xdr:grpSpPr>
      <xdr:sp>
        <xdr:nvSpPr>
          <xdr:cNvPr id="29"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0" name="TextBox 22">
            <a:hlinkClick r:id="rId13"/>
          </xdr:cNvPr>
          <xdr:cNvSpPr txBox="1">
            <a:spLocks noChangeArrowheads="1"/>
          </xdr:cNvSpPr>
        </xdr:nvSpPr>
        <xdr:spPr>
          <a:xfrm>
            <a:off x="48" y="137"/>
            <a:ext cx="92" cy="24"/>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11</xdr:row>
      <xdr:rowOff>257175</xdr:rowOff>
    </xdr:from>
    <xdr:to>
      <xdr:col>1</xdr:col>
      <xdr:colOff>981075</xdr:colOff>
      <xdr:row>12</xdr:row>
      <xdr:rowOff>142875</xdr:rowOff>
    </xdr:to>
    <xdr:grpSp>
      <xdr:nvGrpSpPr>
        <xdr:cNvPr id="31" name="Group 1311"/>
        <xdr:cNvGrpSpPr>
          <a:grpSpLocks/>
        </xdr:cNvGrpSpPr>
      </xdr:nvGrpSpPr>
      <xdr:grpSpPr>
        <a:xfrm>
          <a:off x="685800" y="3400425"/>
          <a:ext cx="914400" cy="285750"/>
          <a:chOff x="54" y="474"/>
          <a:chExt cx="98" cy="31"/>
        </a:xfrm>
        <a:solidFill>
          <a:srgbClr val="FFFFFF"/>
        </a:solidFill>
      </xdr:grpSpPr>
      <xdr:sp>
        <xdr:nvSpPr>
          <xdr:cNvPr id="32"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33" name="TextBox 24">
            <a:hlinkClick r:id="rId14"/>
          </xdr:cNvPr>
          <xdr:cNvSpPr txBox="1">
            <a:spLocks noChangeArrowheads="1"/>
          </xdr:cNvSpPr>
        </xdr:nvSpPr>
        <xdr:spPr>
          <a:xfrm>
            <a:off x="60" y="480"/>
            <a:ext cx="84"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114300</xdr:colOff>
      <xdr:row>11</xdr:row>
      <xdr:rowOff>190500</xdr:rowOff>
    </xdr:from>
    <xdr:to>
      <xdr:col>1</xdr:col>
      <xdr:colOff>57150</xdr:colOff>
      <xdr:row>12</xdr:row>
      <xdr:rowOff>190500</xdr:rowOff>
    </xdr:to>
    <xdr:grpSp>
      <xdr:nvGrpSpPr>
        <xdr:cNvPr id="34" name="Group 1315"/>
        <xdr:cNvGrpSpPr>
          <a:grpSpLocks/>
        </xdr:cNvGrpSpPr>
      </xdr:nvGrpSpPr>
      <xdr:grpSpPr>
        <a:xfrm>
          <a:off x="114300" y="3333750"/>
          <a:ext cx="561975" cy="400050"/>
          <a:chOff x="2" y="119"/>
          <a:chExt cx="45" cy="53"/>
        </a:xfrm>
        <a:solidFill>
          <a:srgbClr val="FFFFFF"/>
        </a:solidFill>
      </xdr:grpSpPr>
      <xdr:sp>
        <xdr:nvSpPr>
          <xdr:cNvPr id="35" name="AutoShape 1316"/>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Text Box 1317"/>
          <xdr:cNvSpPr txBox="1">
            <a:spLocks noChangeArrowheads="1"/>
          </xdr:cNvSpPr>
        </xdr:nvSpPr>
        <xdr:spPr>
          <a:xfrm>
            <a:off x="4" y="137"/>
            <a:ext cx="41" cy="27"/>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ttn/chief/ap42/ch10/final/c10s08.pdf" TargetMode="External" /><Relationship Id="rId2" Type="http://schemas.openxmlformats.org/officeDocument/2006/relationships/hyperlink" Target="http://www.npi.gov.au/handbooks/approved_handbooks/pubs/timber.pdf" TargetMode="External" /><Relationship Id="rId3" Type="http://schemas.openxmlformats.org/officeDocument/2006/relationships/hyperlink" Target="http://www.epa.gov/ttn/chief/ap42/ch10/bgdocs/b10s08.pdf" TargetMode="External" /><Relationship Id="rId4" Type="http://schemas.openxmlformats.org/officeDocument/2006/relationships/hyperlink" Target="http://www.ec.gc.ca/toxics/wood-bois/pubs/trd_e.pdf" TargetMode="External" /><Relationship Id="rId5" Type="http://schemas.openxmlformats.org/officeDocument/2006/relationships/hyperlink" Target="http://www.toronto.ca/legdocs/municode/1184_423.pdf" TargetMode="External" /><Relationship Id="rId6" Type="http://schemas.openxmlformats.org/officeDocument/2006/relationships/drawing" Target="../drawings/drawing5.xml" /><Relationship Id="rId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A1:F25"/>
  <sheetViews>
    <sheetView showGridLines="0" tabSelected="1" zoomScaleSheetLayoutView="100" zoomScalePageLayoutView="0" workbookViewId="0" topLeftCell="A1">
      <selection activeCell="A1" sqref="A1"/>
    </sheetView>
  </sheetViews>
  <sheetFormatPr defaultColWidth="9.140625" defaultRowHeight="15"/>
  <cols>
    <col min="1" max="1" width="9.28125" style="183" customWidth="1"/>
    <col min="2" max="2" width="16.57421875" style="183" customWidth="1"/>
    <col min="3" max="3" width="26.8515625" style="6" customWidth="1"/>
    <col min="4" max="4" width="82.28125" style="6" customWidth="1"/>
    <col min="5" max="16384" width="9.140625" style="6" customWidth="1"/>
  </cols>
  <sheetData>
    <row r="1" ht="45.75" customHeight="1">
      <c r="C1" s="5"/>
    </row>
    <row r="2" spans="1:4" ht="15.75" thickBot="1">
      <c r="A2" s="4"/>
      <c r="B2" s="4"/>
      <c r="C2" s="295" t="s">
        <v>204</v>
      </c>
      <c r="D2" s="295"/>
    </row>
    <row r="3" spans="1:4" ht="18" thickBot="1">
      <c r="A3" s="4"/>
      <c r="B3" s="4"/>
      <c r="C3" s="294" t="s">
        <v>205</v>
      </c>
      <c r="D3" s="294"/>
    </row>
    <row r="4" spans="3:4" ht="21" customHeight="1">
      <c r="C4" s="298" t="s">
        <v>200</v>
      </c>
      <c r="D4" s="298"/>
    </row>
    <row r="5" spans="1:4" ht="9.75" customHeight="1" thickBot="1">
      <c r="A5" s="185"/>
      <c r="B5" s="185"/>
      <c r="C5" s="7"/>
      <c r="D5" s="8"/>
    </row>
    <row r="6" spans="1:4" ht="47.25" customHeight="1" thickBot="1">
      <c r="A6" s="184"/>
      <c r="B6" s="184"/>
      <c r="C6" s="296" t="s">
        <v>184</v>
      </c>
      <c r="D6" s="297"/>
    </row>
    <row r="7" spans="1:4" ht="16.5" thickBot="1">
      <c r="A7" s="185"/>
      <c r="B7" s="185"/>
      <c r="C7" s="114"/>
      <c r="D7" s="114"/>
    </row>
    <row r="8" spans="1:4" ht="15" customHeight="1">
      <c r="A8" s="185"/>
      <c r="B8" s="185"/>
      <c r="C8" s="115" t="s">
        <v>129</v>
      </c>
      <c r="D8" s="175" t="s">
        <v>150</v>
      </c>
    </row>
    <row r="9" spans="1:4" ht="15" customHeight="1">
      <c r="A9" s="185"/>
      <c r="B9" s="185"/>
      <c r="C9" s="116"/>
      <c r="D9" s="176" t="s">
        <v>151</v>
      </c>
    </row>
    <row r="10" spans="1:4" ht="17.25" customHeight="1" thickBot="1">
      <c r="A10" s="185"/>
      <c r="B10" s="185"/>
      <c r="C10" s="116"/>
      <c r="D10" s="191" t="s">
        <v>163</v>
      </c>
    </row>
    <row r="11" spans="3:4" ht="15" customHeight="1">
      <c r="C11" s="115" t="s">
        <v>132</v>
      </c>
      <c r="D11" s="177" t="s">
        <v>152</v>
      </c>
    </row>
    <row r="12" spans="3:4" ht="15" customHeight="1">
      <c r="C12" s="116"/>
      <c r="D12" s="178" t="s">
        <v>153</v>
      </c>
    </row>
    <row r="13" spans="3:4" ht="15" customHeight="1">
      <c r="C13" s="116"/>
      <c r="D13" s="178" t="s">
        <v>154</v>
      </c>
    </row>
    <row r="14" spans="3:4" ht="33" customHeight="1" thickBot="1">
      <c r="C14" s="117"/>
      <c r="D14" s="179" t="s">
        <v>155</v>
      </c>
    </row>
    <row r="15" spans="1:4" s="4" customFormat="1" ht="15" customHeight="1">
      <c r="A15" s="183"/>
      <c r="B15" s="183"/>
      <c r="C15" s="200" t="s">
        <v>133</v>
      </c>
      <c r="D15" s="201" t="s">
        <v>152</v>
      </c>
    </row>
    <row r="16" spans="1:4" s="4" customFormat="1" ht="33" customHeight="1">
      <c r="A16" s="183"/>
      <c r="B16" s="183"/>
      <c r="C16" s="202"/>
      <c r="D16" s="203" t="s">
        <v>156</v>
      </c>
    </row>
    <row r="17" spans="3:4" ht="33" customHeight="1" thickBot="1">
      <c r="C17" s="117"/>
      <c r="D17" s="179" t="s">
        <v>157</v>
      </c>
    </row>
    <row r="18" spans="3:6" ht="33" customHeight="1" thickBot="1">
      <c r="C18" s="187" t="s">
        <v>135</v>
      </c>
      <c r="D18" s="232" t="s">
        <v>168</v>
      </c>
      <c r="F18" s="164"/>
    </row>
    <row r="19" spans="1:4" s="108" customFormat="1" ht="63" customHeight="1" thickBot="1">
      <c r="A19" s="183"/>
      <c r="B19" s="183"/>
      <c r="C19" s="188" t="s">
        <v>136</v>
      </c>
      <c r="D19" s="180" t="s">
        <v>192</v>
      </c>
    </row>
    <row r="20" spans="1:4" s="108" customFormat="1" ht="51" customHeight="1" thickBot="1">
      <c r="A20" s="183"/>
      <c r="B20" s="183"/>
      <c r="C20" s="189" t="s">
        <v>183</v>
      </c>
      <c r="D20" s="190" t="s">
        <v>185</v>
      </c>
    </row>
    <row r="21" spans="3:4" ht="30.75">
      <c r="C21" s="248" t="s">
        <v>130</v>
      </c>
      <c r="D21" s="249" t="s">
        <v>186</v>
      </c>
    </row>
    <row r="22" spans="3:4" ht="15">
      <c r="C22" s="118"/>
      <c r="D22" s="120" t="s">
        <v>139</v>
      </c>
    </row>
    <row r="23" spans="3:4" ht="15">
      <c r="C23" s="118"/>
      <c r="D23" s="119" t="s">
        <v>131</v>
      </c>
    </row>
    <row r="24" spans="3:4" ht="15">
      <c r="C24" s="118"/>
      <c r="D24" s="121" t="s">
        <v>140</v>
      </c>
    </row>
    <row r="25" spans="3:4" ht="16.5" thickBot="1">
      <c r="C25" s="122"/>
      <c r="D25" s="186" t="s">
        <v>162</v>
      </c>
    </row>
    <row r="27" ht="15"/>
    <row r="28" ht="15"/>
  </sheetData>
  <sheetProtection sheet="1"/>
  <mergeCells count="4">
    <mergeCell ref="C3:D3"/>
    <mergeCell ref="C2:D2"/>
    <mergeCell ref="C6:D6"/>
    <mergeCell ref="C4:D4"/>
  </mergeCells>
  <hyperlinks>
    <hyperlink ref="D19"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horizontalDpi="600" verticalDpi="600" orientation="portrait" scale="70" r:id="rId3"/>
  <drawing r:id="rId2"/>
</worksheet>
</file>

<file path=xl/worksheets/sheet2.xml><?xml version="1.0" encoding="utf-8"?>
<worksheet xmlns="http://schemas.openxmlformats.org/spreadsheetml/2006/main" xmlns:r="http://schemas.openxmlformats.org/officeDocument/2006/relationships">
  <sheetPr>
    <tabColor indexed="15"/>
  </sheetPr>
  <dimension ref="A1:AD313"/>
  <sheetViews>
    <sheetView showGridLines="0" zoomScalePageLayoutView="0" workbookViewId="0" topLeftCell="A1">
      <selection activeCell="A1" sqref="A1"/>
    </sheetView>
  </sheetViews>
  <sheetFormatPr defaultColWidth="9.140625" defaultRowHeight="15"/>
  <cols>
    <col min="1" max="1" width="8.28125" style="183" customWidth="1"/>
    <col min="2" max="2" width="17.140625" style="183" customWidth="1"/>
    <col min="3" max="3" width="9.140625" style="2" customWidth="1"/>
    <col min="4" max="4" width="54.421875" style="2" customWidth="1"/>
    <col min="5" max="5" width="16.57421875" style="2" customWidth="1"/>
    <col min="6" max="6" width="14.7109375" style="2" customWidth="1"/>
    <col min="7" max="7" width="12.28125" style="2" customWidth="1"/>
    <col min="8" max="8" width="13.00390625" style="2" customWidth="1"/>
    <col min="9" max="9" width="6.7109375" style="2" customWidth="1"/>
    <col min="10" max="10" width="14.28125" style="2" customWidth="1"/>
    <col min="11" max="11" width="3.7109375" style="2" customWidth="1"/>
    <col min="12" max="12" width="9.140625" style="2" customWidth="1"/>
    <col min="13" max="13" width="11.421875" style="2" customWidth="1"/>
    <col min="14" max="14" width="4.57421875" style="2" customWidth="1"/>
    <col min="15" max="15" width="8.421875" style="2" customWidth="1"/>
    <col min="16" max="16384" width="9.140625" style="2" customWidth="1"/>
  </cols>
  <sheetData>
    <row r="1" spans="1:4" s="6" customFormat="1" ht="45.75" customHeight="1">
      <c r="A1" s="183"/>
      <c r="B1" s="183"/>
      <c r="C1" s="308"/>
      <c r="D1" s="308"/>
    </row>
    <row r="2" spans="1:4" s="6" customFormat="1" ht="20.25">
      <c r="A2" s="4"/>
      <c r="B2" s="4"/>
      <c r="C2" s="26" t="s">
        <v>134</v>
      </c>
      <c r="D2" s="25"/>
    </row>
    <row r="3" spans="1:30" s="1" customFormat="1" ht="18" customHeight="1">
      <c r="A3" s="4"/>
      <c r="B3" s="4"/>
      <c r="C3" s="10" t="str">
        <f>Instructions!C4</f>
        <v>Version 3.0, Last Updated: June 17, 2013 AK &amp; ZI</v>
      </c>
      <c r="D3" s="281"/>
      <c r="E3" s="10"/>
      <c r="F3" s="11"/>
      <c r="G3" s="11"/>
      <c r="H3" s="11"/>
      <c r="I3" s="11"/>
      <c r="J3" s="10"/>
      <c r="K3" s="10"/>
      <c r="L3" s="10"/>
      <c r="M3" s="10"/>
      <c r="N3" s="10"/>
      <c r="O3" s="10"/>
      <c r="P3" s="10"/>
      <c r="Q3" s="10"/>
      <c r="R3" s="10"/>
      <c r="S3" s="10"/>
      <c r="T3" s="10"/>
      <c r="U3" s="10"/>
      <c r="V3" s="10"/>
      <c r="W3" s="10"/>
      <c r="X3" s="10"/>
      <c r="Y3" s="10"/>
      <c r="Z3" s="10"/>
      <c r="AA3" s="10"/>
      <c r="AB3" s="10"/>
      <c r="AC3" s="10"/>
      <c r="AD3" s="10"/>
    </row>
    <row r="4" spans="1:30" s="1" customFormat="1" ht="10.5" customHeight="1" thickBot="1">
      <c r="A4" s="183"/>
      <c r="B4" s="183"/>
      <c r="C4" s="9"/>
      <c r="D4" s="10"/>
      <c r="E4" s="10"/>
      <c r="F4" s="11"/>
      <c r="G4" s="11"/>
      <c r="H4" s="11"/>
      <c r="I4" s="11"/>
      <c r="J4" s="10"/>
      <c r="K4" s="10"/>
      <c r="L4" s="10"/>
      <c r="M4" s="10"/>
      <c r="N4" s="10"/>
      <c r="O4" s="10"/>
      <c r="P4" s="10"/>
      <c r="Q4" s="10"/>
      <c r="R4" s="10"/>
      <c r="S4" s="10"/>
      <c r="T4" s="10"/>
      <c r="U4" s="10"/>
      <c r="V4" s="10"/>
      <c r="W4" s="10"/>
      <c r="X4" s="10"/>
      <c r="Y4" s="10"/>
      <c r="Z4" s="10"/>
      <c r="AA4" s="10"/>
      <c r="AB4" s="10"/>
      <c r="AC4" s="10"/>
      <c r="AD4" s="10"/>
    </row>
    <row r="5" spans="1:28" s="1" customFormat="1" ht="36" customHeight="1">
      <c r="A5" s="184"/>
      <c r="B5" s="184"/>
      <c r="C5" s="309" t="s">
        <v>198</v>
      </c>
      <c r="D5" s="310"/>
      <c r="E5" s="310"/>
      <c r="F5" s="310"/>
      <c r="G5" s="310"/>
      <c r="H5" s="311"/>
      <c r="I5" s="10"/>
      <c r="J5" s="10"/>
      <c r="K5" s="10"/>
      <c r="L5" s="10"/>
      <c r="M5" s="10"/>
      <c r="N5" s="10"/>
      <c r="O5" s="10"/>
      <c r="P5" s="10"/>
      <c r="Q5" s="10"/>
      <c r="R5" s="10"/>
      <c r="S5" s="10"/>
      <c r="T5" s="10"/>
      <c r="U5" s="10"/>
      <c r="V5" s="10"/>
      <c r="W5" s="10"/>
      <c r="X5" s="10"/>
      <c r="Y5" s="10"/>
      <c r="Z5" s="10"/>
      <c r="AA5" s="10"/>
      <c r="AB5" s="10"/>
    </row>
    <row r="6" spans="1:28" s="1" customFormat="1" ht="22.5" customHeight="1">
      <c r="A6" s="185"/>
      <c r="B6" s="185"/>
      <c r="C6" s="312" t="s">
        <v>164</v>
      </c>
      <c r="D6" s="313"/>
      <c r="E6" s="313"/>
      <c r="F6" s="313"/>
      <c r="G6" s="313"/>
      <c r="H6" s="314"/>
      <c r="I6" s="10"/>
      <c r="J6" s="10"/>
      <c r="K6" s="10"/>
      <c r="L6" s="10"/>
      <c r="M6" s="10"/>
      <c r="N6" s="10"/>
      <c r="O6" s="10"/>
      <c r="P6" s="10"/>
      <c r="Q6" s="10"/>
      <c r="R6" s="10"/>
      <c r="S6" s="10"/>
      <c r="T6" s="10"/>
      <c r="U6" s="10"/>
      <c r="V6" s="10"/>
      <c r="W6" s="10"/>
      <c r="X6" s="10"/>
      <c r="Y6" s="10"/>
      <c r="Z6" s="10"/>
      <c r="AA6" s="10"/>
      <c r="AB6" s="10"/>
    </row>
    <row r="7" spans="1:28" s="1" customFormat="1" ht="36.75" customHeight="1">
      <c r="A7" s="185"/>
      <c r="B7" s="185"/>
      <c r="C7" s="315" t="s">
        <v>187</v>
      </c>
      <c r="D7" s="316"/>
      <c r="E7" s="316"/>
      <c r="F7" s="316"/>
      <c r="G7" s="316"/>
      <c r="H7" s="317"/>
      <c r="I7" s="10"/>
      <c r="J7" s="10"/>
      <c r="K7" s="10"/>
      <c r="L7" s="10"/>
      <c r="M7" s="10"/>
      <c r="N7" s="10"/>
      <c r="O7" s="10"/>
      <c r="P7" s="10"/>
      <c r="Q7" s="10"/>
      <c r="R7" s="10"/>
      <c r="S7" s="10"/>
      <c r="T7" s="10"/>
      <c r="U7" s="10"/>
      <c r="V7" s="10"/>
      <c r="W7" s="10"/>
      <c r="X7" s="10"/>
      <c r="Y7" s="10"/>
      <c r="Z7" s="10"/>
      <c r="AA7" s="10"/>
      <c r="AB7" s="10"/>
    </row>
    <row r="8" spans="1:28" s="1" customFormat="1" ht="19.5" customHeight="1" thickBot="1">
      <c r="A8" s="185"/>
      <c r="B8" s="185"/>
      <c r="C8" s="302" t="s">
        <v>191</v>
      </c>
      <c r="D8" s="303"/>
      <c r="E8" s="303"/>
      <c r="F8" s="303"/>
      <c r="G8" s="303"/>
      <c r="H8" s="304"/>
      <c r="I8" s="250"/>
      <c r="J8" s="10"/>
      <c r="K8" s="10"/>
      <c r="L8" s="10"/>
      <c r="M8" s="10"/>
      <c r="N8" s="10"/>
      <c r="O8" s="10"/>
      <c r="P8" s="10"/>
      <c r="Q8" s="10"/>
      <c r="R8" s="10"/>
      <c r="S8" s="10"/>
      <c r="T8" s="10"/>
      <c r="U8" s="10"/>
      <c r="V8" s="10"/>
      <c r="W8" s="10"/>
      <c r="X8" s="10"/>
      <c r="Y8" s="10"/>
      <c r="Z8" s="10"/>
      <c r="AA8" s="10"/>
      <c r="AB8" s="10"/>
    </row>
    <row r="9" spans="1:10" s="205" customFormat="1" ht="21" customHeight="1">
      <c r="A9" s="185"/>
      <c r="B9" s="185"/>
      <c r="C9" s="206"/>
      <c r="D9" s="204"/>
      <c r="E9" s="204"/>
      <c r="F9" s="204"/>
      <c r="G9" s="204"/>
      <c r="H9" s="204"/>
      <c r="I9" s="204"/>
      <c r="J9" s="204"/>
    </row>
    <row r="10" spans="1:30" s="1" customFormat="1" ht="15">
      <c r="A10" s="185"/>
      <c r="B10" s="185"/>
      <c r="C10" s="9"/>
      <c r="D10" s="10"/>
      <c r="E10" s="10"/>
      <c r="F10" s="11"/>
      <c r="G10" s="11"/>
      <c r="H10" s="11"/>
      <c r="I10" s="11"/>
      <c r="J10" s="10"/>
      <c r="K10" s="10"/>
      <c r="L10" s="10"/>
      <c r="M10" s="10"/>
      <c r="N10" s="10"/>
      <c r="O10" s="10"/>
      <c r="P10" s="10"/>
      <c r="Q10" s="10"/>
      <c r="R10" s="10"/>
      <c r="S10" s="10"/>
      <c r="T10" s="10"/>
      <c r="U10" s="10"/>
      <c r="V10" s="10"/>
      <c r="W10" s="10"/>
      <c r="X10" s="10"/>
      <c r="Y10" s="10"/>
      <c r="Z10" s="10"/>
      <c r="AA10" s="10"/>
      <c r="AB10" s="10"/>
      <c r="AC10" s="10"/>
      <c r="AD10" s="10"/>
    </row>
    <row r="11" spans="1:30" ht="18" customHeight="1" thickBot="1">
      <c r="A11" s="185"/>
      <c r="B11" s="185"/>
      <c r="C11" s="181" t="s">
        <v>199</v>
      </c>
      <c r="D11" s="109"/>
      <c r="E11" s="12"/>
      <c r="F11" s="12"/>
      <c r="G11" s="12"/>
      <c r="H11" s="3"/>
      <c r="I11" s="3"/>
      <c r="J11" s="3"/>
      <c r="K11" s="12"/>
      <c r="Q11" s="12"/>
      <c r="R11" s="12"/>
      <c r="S11" s="12"/>
      <c r="T11" s="12"/>
      <c r="U11" s="12"/>
      <c r="V11" s="12"/>
      <c r="W11" s="12"/>
      <c r="X11" s="12"/>
      <c r="Y11" s="12"/>
      <c r="Z11" s="12"/>
      <c r="AA11" s="12"/>
      <c r="AB11" s="12"/>
      <c r="AC11" s="12"/>
      <c r="AD11" s="12"/>
    </row>
    <row r="12" spans="3:30" ht="15.75">
      <c r="C12" s="123"/>
      <c r="D12" s="124"/>
      <c r="E12" s="125"/>
      <c r="F12" s="125"/>
      <c r="G12" s="126"/>
      <c r="H12" s="61"/>
      <c r="I12" s="61"/>
      <c r="J12" s="61"/>
      <c r="K12" s="12"/>
      <c r="Q12" s="12"/>
      <c r="R12" s="12"/>
      <c r="S12" s="12"/>
      <c r="T12" s="12"/>
      <c r="U12" s="12"/>
      <c r="V12" s="12"/>
      <c r="W12" s="12"/>
      <c r="X12" s="12"/>
      <c r="Y12" s="12"/>
      <c r="Z12" s="12"/>
      <c r="AA12" s="12"/>
      <c r="AB12" s="12"/>
      <c r="AC12" s="12"/>
      <c r="AD12" s="12"/>
    </row>
    <row r="13" spans="3:30" ht="16.5" thickBot="1">
      <c r="C13" s="127"/>
      <c r="D13" s="128" t="s">
        <v>93</v>
      </c>
      <c r="E13" s="129"/>
      <c r="F13" s="129"/>
      <c r="G13" s="208"/>
      <c r="H13" s="61"/>
      <c r="I13" s="12"/>
      <c r="J13" s="12"/>
      <c r="K13" s="12"/>
      <c r="L13" s="12"/>
      <c r="M13" s="12"/>
      <c r="Q13" s="12"/>
      <c r="R13" s="12"/>
      <c r="S13" s="12"/>
      <c r="T13" s="12"/>
      <c r="U13" s="12"/>
      <c r="V13" s="12"/>
      <c r="W13" s="12"/>
      <c r="X13" s="12"/>
      <c r="Y13" s="12"/>
      <c r="Z13" s="12"/>
      <c r="AA13" s="12"/>
      <c r="AB13" s="12"/>
      <c r="AC13" s="12"/>
      <c r="AD13" s="12"/>
    </row>
    <row r="14" spans="3:30" ht="19.5" customHeight="1" thickBot="1">
      <c r="C14" s="127"/>
      <c r="D14" s="135" t="s">
        <v>0</v>
      </c>
      <c r="E14" s="254"/>
      <c r="F14" s="138" t="s">
        <v>71</v>
      </c>
      <c r="G14" s="208"/>
      <c r="H14" s="61"/>
      <c r="I14" s="12"/>
      <c r="J14" s="12"/>
      <c r="K14" s="12"/>
      <c r="L14" s="12"/>
      <c r="M14" s="12"/>
      <c r="Q14" s="12"/>
      <c r="R14" s="12"/>
      <c r="S14" s="12"/>
      <c r="T14" s="12"/>
      <c r="U14" s="12"/>
      <c r="V14" s="12"/>
      <c r="W14" s="12"/>
      <c r="X14" s="12"/>
      <c r="Y14" s="12"/>
      <c r="Z14" s="12"/>
      <c r="AA14" s="12"/>
      <c r="AB14" s="12"/>
      <c r="AC14" s="12"/>
      <c r="AD14" s="12"/>
    </row>
    <row r="15" spans="3:30" ht="19.5" customHeight="1" thickBot="1">
      <c r="C15" s="127"/>
      <c r="D15" s="136" t="s">
        <v>1</v>
      </c>
      <c r="E15" s="110"/>
      <c r="F15" s="139"/>
      <c r="G15" s="208"/>
      <c r="H15" s="61"/>
      <c r="I15" s="299" t="s">
        <v>160</v>
      </c>
      <c r="J15" s="300"/>
      <c r="K15" s="300"/>
      <c r="L15" s="300"/>
      <c r="M15" s="301"/>
      <c r="Q15" s="3"/>
      <c r="R15" s="3"/>
      <c r="S15" s="3"/>
      <c r="T15" s="3"/>
      <c r="U15" s="3"/>
      <c r="V15" s="3"/>
      <c r="W15" s="12"/>
      <c r="X15" s="12"/>
      <c r="Y15" s="12"/>
      <c r="Z15" s="12"/>
      <c r="AA15" s="12"/>
      <c r="AB15" s="12"/>
      <c r="AC15" s="12"/>
      <c r="AD15" s="12"/>
    </row>
    <row r="16" spans="3:30" ht="19.5" customHeight="1">
      <c r="C16" s="127"/>
      <c r="D16" s="136" t="s">
        <v>24</v>
      </c>
      <c r="E16" s="254"/>
      <c r="F16" s="139"/>
      <c r="G16" s="208"/>
      <c r="H16" s="61"/>
      <c r="I16" s="210">
        <v>1</v>
      </c>
      <c r="J16" s="161" t="s">
        <v>80</v>
      </c>
      <c r="K16" s="161" t="s">
        <v>66</v>
      </c>
      <c r="L16" s="213">
        <f>I16*0.028317</f>
        <v>0.028317</v>
      </c>
      <c r="M16" s="218" t="s">
        <v>71</v>
      </c>
      <c r="Q16" s="3"/>
      <c r="R16" s="3"/>
      <c r="S16" s="3"/>
      <c r="T16" s="3"/>
      <c r="U16" s="3"/>
      <c r="V16" s="3"/>
      <c r="W16" s="12"/>
      <c r="X16" s="12"/>
      <c r="Y16" s="12"/>
      <c r="Z16" s="12"/>
      <c r="AA16" s="12"/>
      <c r="AB16" s="12"/>
      <c r="AC16" s="12"/>
      <c r="AD16" s="12"/>
    </row>
    <row r="17" spans="3:30" ht="19.5" customHeight="1" thickBot="1">
      <c r="C17" s="127"/>
      <c r="D17" s="137" t="s">
        <v>106</v>
      </c>
      <c r="E17" s="255"/>
      <c r="F17" s="140" t="s">
        <v>98</v>
      </c>
      <c r="G17" s="208"/>
      <c r="H17" s="61"/>
      <c r="I17" s="211">
        <v>1</v>
      </c>
      <c r="J17" s="216" t="s">
        <v>79</v>
      </c>
      <c r="K17" s="162" t="s">
        <v>66</v>
      </c>
      <c r="L17" s="214">
        <f>I17*0.083333333*0.028317</f>
        <v>0.002359749990561</v>
      </c>
      <c r="M17" s="219" t="s">
        <v>81</v>
      </c>
      <c r="Q17" s="3"/>
      <c r="R17" s="3"/>
      <c r="S17" s="3"/>
      <c r="T17" s="3"/>
      <c r="U17" s="3"/>
      <c r="V17" s="3"/>
      <c r="W17" s="12"/>
      <c r="X17" s="12"/>
      <c r="Y17" s="12"/>
      <c r="Z17" s="12"/>
      <c r="AA17" s="12"/>
      <c r="AB17" s="12"/>
      <c r="AC17" s="12"/>
      <c r="AD17" s="12"/>
    </row>
    <row r="18" spans="3:30" ht="19.5" customHeight="1">
      <c r="C18" s="127"/>
      <c r="D18" s="129"/>
      <c r="E18" s="129"/>
      <c r="F18" s="129"/>
      <c r="G18" s="208"/>
      <c r="H18" s="61"/>
      <c r="I18" s="212">
        <v>1</v>
      </c>
      <c r="J18" s="217" t="s">
        <v>71</v>
      </c>
      <c r="K18" s="163" t="s">
        <v>66</v>
      </c>
      <c r="L18" s="215">
        <f>I18*1000</f>
        <v>1000</v>
      </c>
      <c r="M18" s="220" t="s">
        <v>56</v>
      </c>
      <c r="Q18" s="3"/>
      <c r="R18" s="3"/>
      <c r="S18" s="3"/>
      <c r="T18" s="3"/>
      <c r="U18" s="3"/>
      <c r="V18" s="3"/>
      <c r="W18" s="12"/>
      <c r="X18" s="12"/>
      <c r="Y18" s="12"/>
      <c r="Z18" s="12"/>
      <c r="AA18" s="12"/>
      <c r="AB18" s="12"/>
      <c r="AC18" s="12"/>
      <c r="AD18" s="12"/>
    </row>
    <row r="19" spans="3:30" ht="19.5" customHeight="1" thickBot="1">
      <c r="C19" s="127"/>
      <c r="D19" s="128" t="s">
        <v>94</v>
      </c>
      <c r="E19" s="129"/>
      <c r="F19" s="129"/>
      <c r="G19" s="208"/>
      <c r="H19" s="61"/>
      <c r="I19" s="211">
        <v>1</v>
      </c>
      <c r="J19" s="216" t="s">
        <v>78</v>
      </c>
      <c r="K19" s="162" t="s">
        <v>66</v>
      </c>
      <c r="L19" s="214">
        <f>I19*3.785431</f>
        <v>3.785431</v>
      </c>
      <c r="M19" s="219" t="s">
        <v>56</v>
      </c>
      <c r="N19" s="12"/>
      <c r="O19" s="12"/>
      <c r="P19" s="12"/>
      <c r="Q19" s="12"/>
      <c r="R19" s="12"/>
      <c r="S19" s="12"/>
      <c r="T19" s="12"/>
      <c r="U19" s="12"/>
      <c r="V19" s="12"/>
      <c r="W19" s="12"/>
      <c r="X19" s="12"/>
      <c r="Y19" s="12"/>
      <c r="Z19" s="12"/>
      <c r="AA19" s="12"/>
      <c r="AB19" s="12"/>
      <c r="AC19" s="12"/>
      <c r="AD19" s="12"/>
    </row>
    <row r="20" spans="3:30" ht="19.5" customHeight="1" thickBot="1">
      <c r="C20" s="127"/>
      <c r="D20" s="165" t="s">
        <v>143</v>
      </c>
      <c r="E20" s="254"/>
      <c r="F20" s="138" t="s">
        <v>71</v>
      </c>
      <c r="G20" s="208"/>
      <c r="H20" s="61"/>
      <c r="I20" s="3"/>
      <c r="J20" s="3"/>
      <c r="K20" s="3"/>
      <c r="L20" s="3"/>
      <c r="M20" s="3"/>
      <c r="N20" s="12"/>
      <c r="O20" s="12"/>
      <c r="P20" s="12"/>
      <c r="Q20" s="12"/>
      <c r="R20" s="12"/>
      <c r="S20" s="12"/>
      <c r="T20" s="12"/>
      <c r="U20" s="12"/>
      <c r="V20" s="12"/>
      <c r="W20" s="12"/>
      <c r="X20" s="12"/>
      <c r="Y20" s="12"/>
      <c r="Z20" s="12"/>
      <c r="AA20" s="12"/>
      <c r="AB20" s="12"/>
      <c r="AC20" s="12"/>
      <c r="AD20" s="12"/>
    </row>
    <row r="21" spans="3:30" ht="19.5" customHeight="1">
      <c r="C21" s="127"/>
      <c r="D21" s="141" t="s">
        <v>142</v>
      </c>
      <c r="E21" s="254"/>
      <c r="F21" s="139"/>
      <c r="G21" s="208"/>
      <c r="H21" s="61"/>
      <c r="I21" s="61"/>
      <c r="J21" s="61"/>
      <c r="K21" s="12"/>
      <c r="L21" s="12"/>
      <c r="M21" s="12"/>
      <c r="N21" s="12"/>
      <c r="O21" s="12"/>
      <c r="P21" s="12"/>
      <c r="Q21" s="12"/>
      <c r="R21" s="12"/>
      <c r="S21" s="12"/>
      <c r="T21" s="12"/>
      <c r="U21" s="12"/>
      <c r="V21" s="12"/>
      <c r="W21" s="12"/>
      <c r="X21" s="12"/>
      <c r="Y21" s="12"/>
      <c r="Z21" s="12"/>
      <c r="AA21" s="12"/>
      <c r="AB21" s="12"/>
      <c r="AC21" s="12"/>
      <c r="AD21" s="12"/>
    </row>
    <row r="22" spans="3:30" ht="19.5" customHeight="1">
      <c r="C22" s="127"/>
      <c r="D22" s="169" t="s">
        <v>145</v>
      </c>
      <c r="E22" s="192"/>
      <c r="F22" s="139" t="s">
        <v>98</v>
      </c>
      <c r="G22" s="208"/>
      <c r="H22" s="61"/>
      <c r="I22" s="61"/>
      <c r="J22" s="61"/>
      <c r="K22" s="12"/>
      <c r="L22" s="12"/>
      <c r="M22" s="12"/>
      <c r="N22" s="12"/>
      <c r="O22" s="12"/>
      <c r="P22" s="12"/>
      <c r="Q22" s="12"/>
      <c r="R22" s="12"/>
      <c r="S22" s="12"/>
      <c r="T22" s="12"/>
      <c r="U22" s="12"/>
      <c r="V22" s="12"/>
      <c r="W22" s="12"/>
      <c r="X22" s="12"/>
      <c r="Y22" s="12"/>
      <c r="Z22" s="12"/>
      <c r="AA22" s="12"/>
      <c r="AB22" s="12"/>
      <c r="AC22" s="12"/>
      <c r="AD22" s="12"/>
    </row>
    <row r="23" spans="3:30" ht="19.5" customHeight="1">
      <c r="C23" s="127"/>
      <c r="D23" s="142" t="s">
        <v>149</v>
      </c>
      <c r="E23" s="110"/>
      <c r="F23" s="139"/>
      <c r="G23" s="208"/>
      <c r="H23" s="61"/>
      <c r="I23" s="61"/>
      <c r="J23" s="61"/>
      <c r="K23" s="12"/>
      <c r="L23" s="12"/>
      <c r="M23" s="12"/>
      <c r="N23" s="12"/>
      <c r="O23" s="12"/>
      <c r="P23" s="12"/>
      <c r="Q23" s="12"/>
      <c r="R23" s="12"/>
      <c r="S23" s="12"/>
      <c r="T23" s="12"/>
      <c r="U23" s="12"/>
      <c r="V23" s="12"/>
      <c r="W23" s="12"/>
      <c r="X23" s="12"/>
      <c r="Y23" s="12"/>
      <c r="Z23" s="12"/>
      <c r="AA23" s="12"/>
      <c r="AB23" s="12"/>
      <c r="AC23" s="12"/>
      <c r="AD23" s="12"/>
    </row>
    <row r="24" spans="3:30" ht="19.5" customHeight="1">
      <c r="C24" s="127"/>
      <c r="D24" s="143" t="s">
        <v>137</v>
      </c>
      <c r="E24" s="192"/>
      <c r="F24" s="145" t="s">
        <v>57</v>
      </c>
      <c r="G24" s="208"/>
      <c r="H24" s="61"/>
      <c r="I24" s="61"/>
      <c r="J24" s="61"/>
      <c r="K24" s="12"/>
      <c r="L24" s="12"/>
      <c r="M24" s="12"/>
      <c r="N24" s="12"/>
      <c r="O24" s="12"/>
      <c r="P24" s="12"/>
      <c r="Q24" s="12"/>
      <c r="R24" s="12"/>
      <c r="S24" s="12"/>
      <c r="T24" s="12"/>
      <c r="U24" s="12"/>
      <c r="V24" s="12"/>
      <c r="W24" s="12"/>
      <c r="X24" s="12"/>
      <c r="Y24" s="12"/>
      <c r="Z24" s="12"/>
      <c r="AA24" s="12"/>
      <c r="AB24" s="12"/>
      <c r="AC24" s="12"/>
      <c r="AD24" s="12"/>
    </row>
    <row r="25" spans="3:30" ht="19.5" customHeight="1">
      <c r="C25" s="127"/>
      <c r="D25" s="144" t="s">
        <v>99</v>
      </c>
      <c r="E25" s="192"/>
      <c r="F25" s="145" t="s">
        <v>57</v>
      </c>
      <c r="G25" s="208"/>
      <c r="H25" s="61"/>
      <c r="I25" s="61"/>
      <c r="J25" s="61"/>
      <c r="K25" s="12"/>
      <c r="L25" s="12"/>
      <c r="M25" s="12"/>
      <c r="N25" s="12"/>
      <c r="O25" s="12"/>
      <c r="P25" s="12"/>
      <c r="Q25" s="12"/>
      <c r="R25" s="12"/>
      <c r="S25" s="12"/>
      <c r="T25" s="12"/>
      <c r="U25" s="12"/>
      <c r="V25" s="12"/>
      <c r="W25" s="12"/>
      <c r="X25" s="12"/>
      <c r="Y25" s="12"/>
      <c r="Z25" s="12"/>
      <c r="AA25" s="12"/>
      <c r="AB25" s="12"/>
      <c r="AC25" s="12"/>
      <c r="AD25" s="12"/>
    </row>
    <row r="26" spans="3:30" ht="19.5" customHeight="1" thickBot="1">
      <c r="C26" s="127"/>
      <c r="D26" s="170" t="s">
        <v>146</v>
      </c>
      <c r="E26" s="192"/>
      <c r="F26" s="140" t="s">
        <v>57</v>
      </c>
      <c r="G26" s="208"/>
      <c r="H26" s="61"/>
      <c r="I26" s="61"/>
      <c r="J26" s="61"/>
      <c r="K26" s="12"/>
      <c r="L26" s="12"/>
      <c r="M26" s="12"/>
      <c r="N26" s="12"/>
      <c r="O26" s="12"/>
      <c r="P26" s="12"/>
      <c r="Q26" s="12"/>
      <c r="R26" s="12"/>
      <c r="S26" s="12"/>
      <c r="T26" s="12"/>
      <c r="U26" s="12"/>
      <c r="V26" s="12"/>
      <c r="W26" s="12"/>
      <c r="X26" s="12"/>
      <c r="Y26" s="12"/>
      <c r="Z26" s="12"/>
      <c r="AA26" s="12"/>
      <c r="AB26" s="12"/>
      <c r="AC26" s="12"/>
      <c r="AD26" s="12"/>
    </row>
    <row r="27" spans="3:28" ht="15">
      <c r="C27" s="127"/>
      <c r="D27" s="131" t="s">
        <v>138</v>
      </c>
      <c r="E27" s="132"/>
      <c r="F27" s="132"/>
      <c r="G27" s="209"/>
      <c r="H27" s="207"/>
      <c r="I27" s="207"/>
      <c r="J27" s="61"/>
      <c r="K27" s="12"/>
      <c r="L27" s="12"/>
      <c r="M27" s="12"/>
      <c r="N27" s="12"/>
      <c r="O27" s="12"/>
      <c r="P27" s="12"/>
      <c r="Q27" s="12"/>
      <c r="R27" s="12"/>
      <c r="S27" s="12"/>
      <c r="T27" s="12"/>
      <c r="U27" s="12"/>
      <c r="V27" s="12"/>
      <c r="W27" s="12"/>
      <c r="X27" s="12"/>
      <c r="Y27" s="12"/>
      <c r="Z27" s="12"/>
      <c r="AA27" s="12"/>
      <c r="AB27" s="12"/>
    </row>
    <row r="28" spans="3:30" ht="15.75" thickBot="1">
      <c r="C28" s="130"/>
      <c r="D28" s="133"/>
      <c r="E28" s="133"/>
      <c r="F28" s="133"/>
      <c r="G28" s="134"/>
      <c r="H28" s="61"/>
      <c r="I28" s="61"/>
      <c r="J28" s="61"/>
      <c r="K28" s="12"/>
      <c r="L28" s="12"/>
      <c r="M28" s="12"/>
      <c r="N28" s="12"/>
      <c r="O28" s="12"/>
      <c r="P28" s="12"/>
      <c r="Q28" s="12"/>
      <c r="R28" s="12"/>
      <c r="S28" s="12"/>
      <c r="T28" s="12"/>
      <c r="U28" s="12"/>
      <c r="V28" s="12"/>
      <c r="W28" s="12"/>
      <c r="X28" s="12"/>
      <c r="Y28" s="12"/>
      <c r="Z28" s="12"/>
      <c r="AA28" s="12"/>
      <c r="AB28" s="12"/>
      <c r="AC28" s="12"/>
      <c r="AD28" s="12"/>
    </row>
    <row r="29" spans="3:30" ht="15.75" thickBot="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row>
    <row r="30" spans="3:28" ht="15.75" thickBot="1">
      <c r="C30" s="148"/>
      <c r="D30" s="151" t="s">
        <v>159</v>
      </c>
      <c r="E30" s="152"/>
      <c r="F30" s="152"/>
      <c r="G30" s="152"/>
      <c r="H30" s="152"/>
      <c r="I30" s="153"/>
      <c r="J30" s="12"/>
      <c r="K30" s="12"/>
      <c r="L30" s="12"/>
      <c r="M30" s="12"/>
      <c r="N30" s="12"/>
      <c r="O30" s="12"/>
      <c r="P30" s="12"/>
      <c r="Q30" s="12"/>
      <c r="R30" s="12"/>
      <c r="S30" s="12"/>
      <c r="T30" s="12"/>
      <c r="U30" s="12"/>
      <c r="V30" s="12"/>
      <c r="W30" s="12"/>
      <c r="X30" s="12"/>
      <c r="Y30" s="12"/>
      <c r="Z30" s="12"/>
      <c r="AA30" s="12"/>
      <c r="AB30" s="12"/>
    </row>
    <row r="31" spans="3:28" ht="18" thickBot="1">
      <c r="C31" s="149"/>
      <c r="D31" s="222"/>
      <c r="E31" s="305" t="s">
        <v>169</v>
      </c>
      <c r="F31" s="306"/>
      <c r="G31" s="306"/>
      <c r="H31" s="307"/>
      <c r="I31" s="157"/>
      <c r="J31" s="12"/>
      <c r="K31" s="12"/>
      <c r="L31" s="12"/>
      <c r="M31" s="12"/>
      <c r="N31" s="12"/>
      <c r="O31" s="12"/>
      <c r="P31" s="12"/>
      <c r="Q31" s="12"/>
      <c r="R31" s="12"/>
      <c r="S31" s="12"/>
      <c r="T31" s="12"/>
      <c r="U31" s="12"/>
      <c r="V31" s="12"/>
      <c r="W31" s="12"/>
      <c r="X31" s="12"/>
      <c r="Y31" s="12"/>
      <c r="Z31" s="12"/>
      <c r="AA31" s="12"/>
      <c r="AB31" s="12"/>
    </row>
    <row r="32" spans="3:28" ht="31.5" thickBot="1">
      <c r="C32" s="149"/>
      <c r="D32" s="256" t="s">
        <v>158</v>
      </c>
      <c r="E32" s="223" t="s">
        <v>170</v>
      </c>
      <c r="F32" s="223" t="s">
        <v>171</v>
      </c>
      <c r="G32" s="223" t="s">
        <v>172</v>
      </c>
      <c r="H32" s="224" t="s">
        <v>173</v>
      </c>
      <c r="I32" s="157"/>
      <c r="J32" s="12"/>
      <c r="K32" s="12"/>
      <c r="L32" s="12"/>
      <c r="M32" s="12"/>
      <c r="N32" s="12"/>
      <c r="O32" s="12"/>
      <c r="P32" s="12"/>
      <c r="Q32" s="12"/>
      <c r="R32" s="12"/>
      <c r="S32" s="12"/>
      <c r="T32" s="12"/>
      <c r="U32" s="12"/>
      <c r="V32" s="12"/>
      <c r="W32" s="12"/>
      <c r="X32" s="12"/>
      <c r="Y32" s="12"/>
      <c r="Z32" s="12"/>
      <c r="AA32" s="12"/>
      <c r="AB32" s="12"/>
    </row>
    <row r="33" spans="3:28" ht="18">
      <c r="C33" s="149"/>
      <c r="D33" s="221" t="s">
        <v>174</v>
      </c>
      <c r="E33" s="275">
        <f>'All Substances'!E11</f>
        <v>0</v>
      </c>
      <c r="F33" s="275">
        <f>'All Substances'!F11</f>
        <v>0</v>
      </c>
      <c r="G33" s="275">
        <v>0</v>
      </c>
      <c r="H33" s="276">
        <f>'All Substances'!H11</f>
        <v>0</v>
      </c>
      <c r="I33" s="157"/>
      <c r="J33" s="3"/>
      <c r="K33" s="3"/>
      <c r="L33" s="3"/>
      <c r="M33" s="3"/>
      <c r="N33" s="3"/>
      <c r="O33" s="3"/>
      <c r="P33" s="3"/>
      <c r="Q33" s="3"/>
      <c r="R33" s="3"/>
      <c r="S33" s="3"/>
      <c r="T33" s="3"/>
      <c r="U33" s="3"/>
      <c r="V33" s="3"/>
      <c r="W33" s="3"/>
      <c r="X33" s="3"/>
      <c r="Y33" s="12"/>
      <c r="Z33" s="12"/>
      <c r="AA33" s="12"/>
      <c r="AB33" s="12"/>
    </row>
    <row r="34" spans="3:28" ht="15">
      <c r="C34" s="149"/>
      <c r="D34" s="251" t="s">
        <v>188</v>
      </c>
      <c r="E34" s="277">
        <f>'All Substances'!E12</f>
        <v>0</v>
      </c>
      <c r="F34" s="277">
        <f>'All Substances'!F12</f>
        <v>0</v>
      </c>
      <c r="G34" s="277">
        <v>0</v>
      </c>
      <c r="H34" s="278">
        <f>'All Substances'!H12</f>
        <v>0</v>
      </c>
      <c r="I34" s="157"/>
      <c r="J34" s="12"/>
      <c r="K34" s="12"/>
      <c r="L34" s="12"/>
      <c r="M34" s="12"/>
      <c r="N34" s="12"/>
      <c r="O34" s="12"/>
      <c r="P34" s="12"/>
      <c r="Q34" s="12"/>
      <c r="R34" s="12"/>
      <c r="S34" s="12"/>
      <c r="T34" s="12"/>
      <c r="U34" s="12"/>
      <c r="V34" s="12"/>
      <c r="W34" s="12"/>
      <c r="X34" s="12"/>
      <c r="Y34" s="12"/>
      <c r="Z34" s="12"/>
      <c r="AA34" s="12"/>
      <c r="AB34" s="12"/>
    </row>
    <row r="35" spans="3:28" ht="15.75" thickBot="1">
      <c r="C35" s="149"/>
      <c r="D35" s="252" t="s">
        <v>189</v>
      </c>
      <c r="E35" s="279">
        <f>'All Substances'!E13</f>
        <v>0</v>
      </c>
      <c r="F35" s="279">
        <f>'All Substances'!F13</f>
        <v>0</v>
      </c>
      <c r="G35" s="279">
        <v>0</v>
      </c>
      <c r="H35" s="280">
        <f>'All Substances'!H13</f>
        <v>0</v>
      </c>
      <c r="I35" s="157"/>
      <c r="J35" s="12"/>
      <c r="K35" s="12"/>
      <c r="L35" s="12"/>
      <c r="M35" s="12"/>
      <c r="N35" s="12"/>
      <c r="O35" s="12"/>
      <c r="P35" s="12"/>
      <c r="Q35" s="12"/>
      <c r="R35" s="12"/>
      <c r="S35" s="12"/>
      <c r="T35" s="12"/>
      <c r="U35" s="12"/>
      <c r="V35" s="12"/>
      <c r="W35" s="12"/>
      <c r="X35" s="12"/>
      <c r="Y35" s="12"/>
      <c r="Z35" s="12"/>
      <c r="AA35" s="12"/>
      <c r="AB35" s="12"/>
    </row>
    <row r="36" spans="3:28" ht="18">
      <c r="C36" s="149"/>
      <c r="D36" s="229" t="s">
        <v>175</v>
      </c>
      <c r="E36" s="155"/>
      <c r="F36" s="155"/>
      <c r="G36" s="155"/>
      <c r="H36" s="156"/>
      <c r="I36" s="157"/>
      <c r="J36" s="12"/>
      <c r="K36" s="12"/>
      <c r="L36" s="12"/>
      <c r="M36" s="12"/>
      <c r="N36" s="12"/>
      <c r="O36" s="12"/>
      <c r="P36" s="12"/>
      <c r="Q36" s="12"/>
      <c r="R36" s="12"/>
      <c r="S36" s="12"/>
      <c r="T36" s="12"/>
      <c r="U36" s="12"/>
      <c r="V36" s="12"/>
      <c r="W36" s="12"/>
      <c r="X36" s="12"/>
      <c r="Y36" s="12"/>
      <c r="Z36" s="12"/>
      <c r="AA36" s="12"/>
      <c r="AB36" s="12"/>
    </row>
    <row r="37" spans="3:28" ht="18">
      <c r="C37" s="149"/>
      <c r="D37" s="229" t="s">
        <v>193</v>
      </c>
      <c r="E37" s="155"/>
      <c r="F37" s="155"/>
      <c r="G37" s="155"/>
      <c r="H37" s="156"/>
      <c r="I37" s="157"/>
      <c r="J37" s="12"/>
      <c r="K37" s="12"/>
      <c r="L37" s="12"/>
      <c r="M37" s="12"/>
      <c r="N37" s="12"/>
      <c r="O37" s="12"/>
      <c r="P37" s="12"/>
      <c r="Q37" s="12"/>
      <c r="R37" s="12"/>
      <c r="S37" s="12"/>
      <c r="T37" s="12"/>
      <c r="U37" s="12"/>
      <c r="V37" s="12"/>
      <c r="W37" s="12"/>
      <c r="X37" s="12"/>
      <c r="Y37" s="12"/>
      <c r="Z37" s="12"/>
      <c r="AA37" s="12"/>
      <c r="AB37" s="12"/>
    </row>
    <row r="38" spans="3:28" ht="18">
      <c r="C38" s="149"/>
      <c r="D38" s="230" t="s">
        <v>176</v>
      </c>
      <c r="E38" s="158"/>
      <c r="F38" s="158"/>
      <c r="G38" s="158"/>
      <c r="H38" s="154"/>
      <c r="I38" s="157"/>
      <c r="J38" s="12"/>
      <c r="K38" s="12"/>
      <c r="L38" s="12"/>
      <c r="M38" s="12"/>
      <c r="N38" s="12"/>
      <c r="O38" s="12"/>
      <c r="P38" s="12"/>
      <c r="Q38" s="12"/>
      <c r="R38" s="12"/>
      <c r="S38" s="12"/>
      <c r="T38" s="12"/>
      <c r="U38" s="12"/>
      <c r="V38" s="12"/>
      <c r="W38" s="12"/>
      <c r="X38" s="12"/>
      <c r="Y38" s="12"/>
      <c r="Z38" s="12"/>
      <c r="AA38" s="12"/>
      <c r="AB38" s="12"/>
    </row>
    <row r="39" spans="3:28" ht="15.75" thickBot="1">
      <c r="C39" s="150"/>
      <c r="D39" s="159"/>
      <c r="E39" s="159"/>
      <c r="F39" s="159"/>
      <c r="G39" s="159"/>
      <c r="H39" s="159"/>
      <c r="I39" s="160"/>
      <c r="J39" s="12"/>
      <c r="K39" s="12"/>
      <c r="L39" s="12"/>
      <c r="M39" s="12"/>
      <c r="N39" s="12"/>
      <c r="O39" s="12"/>
      <c r="P39" s="12"/>
      <c r="Q39" s="12"/>
      <c r="R39" s="12"/>
      <c r="S39" s="12"/>
      <c r="T39" s="12"/>
      <c r="U39" s="12"/>
      <c r="V39" s="12"/>
      <c r="W39" s="12"/>
      <c r="X39" s="12"/>
      <c r="Y39" s="12"/>
      <c r="Z39" s="12"/>
      <c r="AA39" s="12"/>
      <c r="AB39" s="12"/>
    </row>
    <row r="40" spans="3:29" ht="15">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row>
    <row r="41" spans="3:29" ht="15.75">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3:29" ht="15.75">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row>
    <row r="43" spans="3:29" ht="15.75">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row>
    <row r="44" spans="3:29" ht="15.75">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row>
    <row r="45" spans="3:29" ht="15">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row>
    <row r="46" spans="3:29" ht="15">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row>
    <row r="47" spans="3:29" ht="15">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row>
    <row r="48" spans="3:29" ht="15">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row>
    <row r="49" spans="3:29" ht="15">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row>
    <row r="50" spans="3:29" ht="15">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row>
    <row r="51" spans="3:29" ht="15">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row>
    <row r="52" spans="3:29" ht="15">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row>
    <row r="53" spans="3:29" ht="15">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row>
    <row r="54" spans="3:29" ht="15">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row>
    <row r="55" spans="3:29" ht="15">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row>
    <row r="56" spans="3:29" ht="15">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row>
    <row r="57" spans="3:29" ht="15">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row>
    <row r="58" spans="3:29" ht="15">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row>
    <row r="59" spans="3:29" ht="15">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row>
    <row r="60" spans="3:29" ht="15">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row>
    <row r="61" spans="3:29" ht="15">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row>
    <row r="62" spans="3:29" ht="15">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row>
    <row r="63" spans="3:29" ht="15">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row>
    <row r="64" spans="3:29" ht="15">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row>
    <row r="65" spans="3:29" ht="15">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row>
    <row r="66" spans="3:29" ht="15">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row>
    <row r="67" spans="3:29" ht="15">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row>
    <row r="68" spans="3:29" ht="15">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row>
    <row r="69" spans="3:29" ht="15">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row>
    <row r="70" spans="3:29" ht="15">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row>
    <row r="71" spans="3:29" ht="15">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row>
    <row r="72" spans="3:29" ht="15">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row>
    <row r="73" spans="3:29" ht="15">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row>
    <row r="74" spans="3:29" ht="15">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row>
    <row r="75" spans="3:29" ht="15">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row>
    <row r="76" spans="3:29" ht="15">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row>
    <row r="77" spans="3:29" ht="15">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row>
    <row r="78" spans="3:29" ht="15">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row>
    <row r="79" spans="3:29" ht="15">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row>
    <row r="80" spans="3:29" ht="15">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row>
    <row r="81" spans="3:29" ht="15">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row>
    <row r="82" spans="3:29" ht="15">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row>
    <row r="83" spans="3:29" ht="15">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row>
    <row r="84" spans="3:29" ht="15">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row>
    <row r="85" spans="3:29" ht="15">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row>
    <row r="86" spans="3:29" ht="15">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row>
    <row r="87" spans="3:29" ht="15">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row>
    <row r="88" spans="3:29" ht="15">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row>
    <row r="89" spans="3:29" ht="15">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row>
    <row r="90" spans="3:29" ht="15">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row>
    <row r="91" spans="3:29" ht="15">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row>
    <row r="92" spans="3:29" ht="15">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row>
    <row r="93" spans="3:29" ht="15">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row>
    <row r="94" spans="3:29" ht="15">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row>
    <row r="95" spans="3:29" ht="15">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row>
    <row r="96" spans="3:29" ht="15">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row>
    <row r="97" spans="3:29" ht="15">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row>
    <row r="98" spans="3:29" ht="15">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row>
    <row r="99" spans="3:29" ht="15">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row>
    <row r="100" spans="3:29" ht="15">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row>
    <row r="101" spans="3:29" ht="15">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row>
    <row r="102" spans="3:29" ht="15">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row>
    <row r="103" spans="3:29" ht="15">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row>
    <row r="104" spans="3:29" ht="15">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row>
    <row r="105" spans="3:29" ht="15">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row>
    <row r="106" spans="3:29" ht="15">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row>
    <row r="107" spans="3:29" ht="15">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row>
    <row r="108" spans="3:29" ht="15">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row>
    <row r="109" spans="3:29" ht="15">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row>
    <row r="110" spans="3:29" ht="15">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row>
    <row r="111" spans="3:29" ht="15">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row>
    <row r="112" spans="3:29" ht="15">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row>
    <row r="113" spans="3:29" ht="15">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row>
    <row r="114" spans="3:29" ht="15">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row>
    <row r="115" spans="3:29" ht="15">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row>
    <row r="116" spans="3:29" ht="15">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row>
    <row r="117" spans="3:29" ht="15">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row>
    <row r="118" spans="3:29" ht="15">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row>
    <row r="119" spans="3:29" ht="15">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row>
    <row r="120" spans="3:29" ht="15">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row>
    <row r="121" spans="3:29" ht="15">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row>
    <row r="122" spans="3:29" ht="15">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row>
    <row r="123" spans="3:29" ht="15">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row>
    <row r="124" spans="3:29" ht="15">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row>
    <row r="125" spans="3:29" ht="15">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row>
    <row r="126" spans="3:29" ht="15">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row>
    <row r="127" spans="3:29" ht="15">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row>
    <row r="128" spans="3:29" ht="15">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row>
    <row r="129" spans="3:29" ht="15">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row>
    <row r="130" spans="3:29" ht="15">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row>
    <row r="131" spans="3:29" ht="15">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row>
    <row r="132" spans="3:29" ht="15">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row>
    <row r="133" spans="3:29" ht="15">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row>
    <row r="134" spans="3:29" ht="15">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row>
    <row r="135" spans="3:29" ht="15">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row>
    <row r="136" spans="3:29" ht="15">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row>
    <row r="137" spans="3:29" ht="15">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row>
    <row r="138" spans="3:29" ht="15">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row>
    <row r="139" spans="3:29" ht="15">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row>
    <row r="140" spans="3:29" ht="15">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row>
    <row r="141" spans="3:29" ht="15">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row>
    <row r="142" spans="3:29" ht="15">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row>
    <row r="143" spans="3:29" ht="15">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row>
    <row r="144" spans="3:29" ht="15">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row>
    <row r="145" spans="3:29" ht="15">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row>
    <row r="146" spans="3:29" ht="15">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row>
    <row r="147" spans="3:29" ht="15">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row>
    <row r="148" spans="3:29" ht="15">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row>
    <row r="149" spans="3:29" ht="15">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row>
    <row r="150" spans="3:29" ht="15">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row>
    <row r="151" spans="3:29" ht="15">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row>
    <row r="152" spans="3:29" ht="15">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row>
    <row r="153" spans="3:29" ht="15">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row>
    <row r="154" spans="3:29" ht="15">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row>
    <row r="155" spans="3:29" ht="15">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row>
    <row r="156" spans="3:29" ht="15">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row>
    <row r="157" spans="3:29" ht="15">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row>
    <row r="158" spans="3:29" ht="15">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row>
    <row r="159" spans="3:29" ht="15">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row>
    <row r="160" spans="3:29" ht="15">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row>
    <row r="161" spans="3:29" ht="15">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row>
    <row r="162" spans="3:29" ht="15">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row>
    <row r="163" spans="3:29" ht="15">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row>
    <row r="164" spans="3:29" ht="15">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row>
    <row r="165" spans="3:29" ht="15">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row>
    <row r="166" spans="3:29" ht="15">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row>
    <row r="167" spans="3:29" ht="15">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row>
    <row r="168" spans="3:29" ht="15">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row>
    <row r="169" spans="3:29" ht="15">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row>
    <row r="170" spans="3:29" ht="15">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row>
    <row r="171" spans="3:29" ht="15">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row>
    <row r="172" spans="3:29" ht="15">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row>
    <row r="173" spans="3:29" ht="15">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row>
    <row r="174" spans="3:29" ht="15">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row>
    <row r="175" spans="3:29" ht="15">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row>
    <row r="176" spans="3:29" ht="15">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row>
    <row r="177" spans="3:29" ht="15">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row>
    <row r="178" spans="3:29" ht="15">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row>
    <row r="179" spans="3:29" ht="15">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row>
    <row r="180" spans="3:29" ht="15">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row>
    <row r="181" spans="3:29" ht="15">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row>
    <row r="182" spans="3:29" ht="15">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row>
    <row r="183" spans="3:29" ht="15">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row>
    <row r="184" spans="3:29" ht="15">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row>
    <row r="185" spans="3:29" ht="15">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row>
    <row r="186" spans="3:29" ht="15">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row>
    <row r="187" spans="3:29" ht="15">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row>
    <row r="188" spans="3:29" ht="15">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row>
    <row r="189" spans="3:29" ht="15">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row>
    <row r="190" spans="3:29" ht="15">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row>
    <row r="191" spans="3:29" ht="15">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row>
    <row r="192" spans="3:29" ht="15">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row>
    <row r="193" spans="3:29" ht="15">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row>
    <row r="194" spans="3:29" ht="15">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row>
    <row r="195" spans="3:29" ht="15">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row>
    <row r="196" spans="3:29" ht="15">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row>
    <row r="197" spans="3:29" ht="15">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row>
    <row r="198" spans="5:29" ht="15">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row>
    <row r="199" spans="5:29" ht="15">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row>
    <row r="200" spans="5:29" ht="15">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row>
    <row r="201" spans="5:29" ht="15">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row>
    <row r="202" spans="5:29" ht="15">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row>
    <row r="203" spans="5:29" ht="15">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row>
    <row r="204" spans="5:29" ht="15">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row>
    <row r="205" spans="5:29" ht="15">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row>
    <row r="206" spans="5:29" ht="15">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row>
    <row r="207" spans="5:29" ht="15">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row>
    <row r="208" spans="5:29" ht="15">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row>
    <row r="209" spans="5:29" ht="15">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row>
    <row r="210" spans="5:29" ht="15">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row>
    <row r="211" spans="5:29" ht="15">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row>
    <row r="212" spans="5:29" ht="15">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row>
    <row r="213" spans="5:29" ht="15">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row>
    <row r="214" spans="5:29" ht="15">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row>
    <row r="215" spans="5:29" ht="15">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row>
    <row r="216" spans="5:29" ht="15">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row>
    <row r="217" spans="11:29" ht="15">
      <c r="K217" s="12"/>
      <c r="L217" s="12"/>
      <c r="M217" s="12"/>
      <c r="N217" s="12"/>
      <c r="O217" s="12"/>
      <c r="P217" s="12"/>
      <c r="Q217" s="12"/>
      <c r="R217" s="12"/>
      <c r="S217" s="12"/>
      <c r="T217" s="12"/>
      <c r="U217" s="12"/>
      <c r="V217" s="12"/>
      <c r="W217" s="12"/>
      <c r="X217" s="12"/>
      <c r="Y217" s="12"/>
      <c r="Z217" s="12"/>
      <c r="AA217" s="12"/>
      <c r="AB217" s="12"/>
      <c r="AC217" s="12"/>
    </row>
    <row r="218" spans="11:29" ht="15">
      <c r="K218" s="12"/>
      <c r="L218" s="12"/>
      <c r="M218" s="12"/>
      <c r="N218" s="12"/>
      <c r="O218" s="12"/>
      <c r="P218" s="12"/>
      <c r="Q218" s="12"/>
      <c r="R218" s="12"/>
      <c r="S218" s="12"/>
      <c r="T218" s="12"/>
      <c r="U218" s="12"/>
      <c r="V218" s="12"/>
      <c r="W218" s="12"/>
      <c r="X218" s="12"/>
      <c r="Y218" s="12"/>
      <c r="Z218" s="12"/>
      <c r="AA218" s="12"/>
      <c r="AB218" s="12"/>
      <c r="AC218" s="12"/>
    </row>
    <row r="219" spans="11:29" ht="15">
      <c r="K219" s="12"/>
      <c r="L219" s="12"/>
      <c r="M219" s="12"/>
      <c r="N219" s="12"/>
      <c r="O219" s="12"/>
      <c r="P219" s="12"/>
      <c r="Q219" s="12"/>
      <c r="R219" s="12"/>
      <c r="S219" s="12"/>
      <c r="T219" s="12"/>
      <c r="U219" s="12"/>
      <c r="V219" s="12"/>
      <c r="W219" s="12"/>
      <c r="X219" s="12"/>
      <c r="Y219" s="12"/>
      <c r="Z219" s="12"/>
      <c r="AA219" s="12"/>
      <c r="AB219" s="12"/>
      <c r="AC219" s="12"/>
    </row>
    <row r="220" spans="11:29" ht="15">
      <c r="K220" s="12"/>
      <c r="L220" s="12"/>
      <c r="M220" s="12"/>
      <c r="N220" s="12"/>
      <c r="O220" s="12"/>
      <c r="P220" s="12"/>
      <c r="Q220" s="12"/>
      <c r="R220" s="12"/>
      <c r="S220" s="12"/>
      <c r="T220" s="12"/>
      <c r="U220" s="12"/>
      <c r="V220" s="12"/>
      <c r="W220" s="12"/>
      <c r="X220" s="12"/>
      <c r="Y220" s="12"/>
      <c r="Z220" s="12"/>
      <c r="AA220" s="12"/>
      <c r="AB220" s="12"/>
      <c r="AC220" s="12"/>
    </row>
    <row r="221" spans="11:29" ht="15">
      <c r="K221" s="12"/>
      <c r="L221" s="12"/>
      <c r="M221" s="12"/>
      <c r="N221" s="12"/>
      <c r="O221" s="12"/>
      <c r="P221" s="12"/>
      <c r="Q221" s="12"/>
      <c r="R221" s="12"/>
      <c r="S221" s="12"/>
      <c r="T221" s="12"/>
      <c r="U221" s="12"/>
      <c r="V221" s="12"/>
      <c r="W221" s="12"/>
      <c r="X221" s="12"/>
      <c r="Y221" s="12"/>
      <c r="Z221" s="12"/>
      <c r="AA221" s="12"/>
      <c r="AB221" s="12"/>
      <c r="AC221" s="12"/>
    </row>
    <row r="222" spans="11:29" ht="15">
      <c r="K222" s="12"/>
      <c r="L222" s="12"/>
      <c r="M222" s="12"/>
      <c r="N222" s="12"/>
      <c r="O222" s="12"/>
      <c r="P222" s="12"/>
      <c r="Q222" s="12"/>
      <c r="R222" s="12"/>
      <c r="S222" s="12"/>
      <c r="T222" s="12"/>
      <c r="U222" s="12"/>
      <c r="V222" s="12"/>
      <c r="W222" s="12"/>
      <c r="X222" s="12"/>
      <c r="Y222" s="12"/>
      <c r="Z222" s="12"/>
      <c r="AA222" s="12"/>
      <c r="AB222" s="12"/>
      <c r="AC222" s="12"/>
    </row>
    <row r="223" spans="11:29" ht="15">
      <c r="K223" s="12"/>
      <c r="L223" s="12"/>
      <c r="M223" s="12"/>
      <c r="N223" s="12"/>
      <c r="O223" s="12"/>
      <c r="P223" s="12"/>
      <c r="Q223" s="12"/>
      <c r="R223" s="12"/>
      <c r="S223" s="12"/>
      <c r="T223" s="12"/>
      <c r="U223" s="12"/>
      <c r="V223" s="12"/>
      <c r="W223" s="12"/>
      <c r="X223" s="12"/>
      <c r="Y223" s="12"/>
      <c r="Z223" s="12"/>
      <c r="AA223" s="12"/>
      <c r="AB223" s="12"/>
      <c r="AC223" s="12"/>
    </row>
    <row r="224" spans="11:29" ht="15">
      <c r="K224" s="12"/>
      <c r="L224" s="12"/>
      <c r="M224" s="12"/>
      <c r="N224" s="12"/>
      <c r="O224" s="12"/>
      <c r="P224" s="12"/>
      <c r="Q224" s="12"/>
      <c r="R224" s="12"/>
      <c r="S224" s="12"/>
      <c r="T224" s="12"/>
      <c r="U224" s="12"/>
      <c r="V224" s="12"/>
      <c r="W224" s="12"/>
      <c r="X224" s="12"/>
      <c r="Y224" s="12"/>
      <c r="Z224" s="12"/>
      <c r="AA224" s="12"/>
      <c r="AB224" s="12"/>
      <c r="AC224" s="12"/>
    </row>
    <row r="225" spans="11:29" ht="15">
      <c r="K225" s="12"/>
      <c r="L225" s="12"/>
      <c r="M225" s="12"/>
      <c r="N225" s="12"/>
      <c r="O225" s="12"/>
      <c r="P225" s="12"/>
      <c r="Q225" s="12"/>
      <c r="R225" s="12"/>
      <c r="S225" s="12"/>
      <c r="T225" s="12"/>
      <c r="U225" s="12"/>
      <c r="V225" s="12"/>
      <c r="W225" s="12"/>
      <c r="X225" s="12"/>
      <c r="Y225" s="12"/>
      <c r="Z225" s="12"/>
      <c r="AA225" s="12"/>
      <c r="AB225" s="12"/>
      <c r="AC225" s="12"/>
    </row>
    <row r="226" spans="11:29" ht="15">
      <c r="K226" s="12"/>
      <c r="L226" s="12"/>
      <c r="M226" s="12"/>
      <c r="N226" s="12"/>
      <c r="O226" s="12"/>
      <c r="P226" s="12"/>
      <c r="Q226" s="12"/>
      <c r="R226" s="12"/>
      <c r="S226" s="12"/>
      <c r="T226" s="12"/>
      <c r="U226" s="12"/>
      <c r="V226" s="12"/>
      <c r="W226" s="12"/>
      <c r="X226" s="12"/>
      <c r="Y226" s="12"/>
      <c r="Z226" s="12"/>
      <c r="AA226" s="12"/>
      <c r="AB226" s="12"/>
      <c r="AC226" s="12"/>
    </row>
    <row r="227" spans="11:29" ht="15">
      <c r="K227" s="12"/>
      <c r="L227" s="12"/>
      <c r="M227" s="12"/>
      <c r="N227" s="12"/>
      <c r="O227" s="12"/>
      <c r="P227" s="12"/>
      <c r="Q227" s="12"/>
      <c r="R227" s="12"/>
      <c r="S227" s="12"/>
      <c r="T227" s="12"/>
      <c r="U227" s="12"/>
      <c r="V227" s="12"/>
      <c r="W227" s="12"/>
      <c r="X227" s="12"/>
      <c r="Y227" s="12"/>
      <c r="Z227" s="12"/>
      <c r="AA227" s="12"/>
      <c r="AB227" s="12"/>
      <c r="AC227" s="12"/>
    </row>
    <row r="228" spans="11:29" ht="15">
      <c r="K228" s="12"/>
      <c r="L228" s="12"/>
      <c r="M228" s="12"/>
      <c r="N228" s="12"/>
      <c r="O228" s="12"/>
      <c r="P228" s="12"/>
      <c r="Q228" s="12"/>
      <c r="R228" s="12"/>
      <c r="S228" s="12"/>
      <c r="T228" s="12"/>
      <c r="U228" s="12"/>
      <c r="V228" s="12"/>
      <c r="W228" s="12"/>
      <c r="X228" s="12"/>
      <c r="Y228" s="12"/>
      <c r="Z228" s="12"/>
      <c r="AA228" s="12"/>
      <c r="AB228" s="12"/>
      <c r="AC228" s="12"/>
    </row>
    <row r="229" spans="11:29" ht="15">
      <c r="K229" s="12"/>
      <c r="L229" s="12"/>
      <c r="M229" s="12"/>
      <c r="N229" s="12"/>
      <c r="O229" s="12"/>
      <c r="P229" s="12"/>
      <c r="Q229" s="12"/>
      <c r="R229" s="12"/>
      <c r="S229" s="12"/>
      <c r="T229" s="12"/>
      <c r="U229" s="12"/>
      <c r="V229" s="12"/>
      <c r="W229" s="12"/>
      <c r="X229" s="12"/>
      <c r="Y229" s="12"/>
      <c r="Z229" s="12"/>
      <c r="AA229" s="12"/>
      <c r="AB229" s="12"/>
      <c r="AC229" s="12"/>
    </row>
    <row r="230" spans="11:29" ht="15">
      <c r="K230" s="12"/>
      <c r="L230" s="12"/>
      <c r="M230" s="12"/>
      <c r="N230" s="12"/>
      <c r="O230" s="12"/>
      <c r="P230" s="12"/>
      <c r="Q230" s="12"/>
      <c r="R230" s="12"/>
      <c r="S230" s="12"/>
      <c r="T230" s="12"/>
      <c r="U230" s="12"/>
      <c r="V230" s="12"/>
      <c r="W230" s="12"/>
      <c r="X230" s="12"/>
      <c r="Y230" s="12"/>
      <c r="Z230" s="12"/>
      <c r="AA230" s="12"/>
      <c r="AB230" s="12"/>
      <c r="AC230" s="12"/>
    </row>
    <row r="231" spans="11:29" ht="15">
      <c r="K231" s="12"/>
      <c r="L231" s="12"/>
      <c r="M231" s="12"/>
      <c r="N231" s="12"/>
      <c r="O231" s="12"/>
      <c r="P231" s="12"/>
      <c r="Q231" s="12"/>
      <c r="R231" s="12"/>
      <c r="S231" s="12"/>
      <c r="T231" s="12"/>
      <c r="U231" s="12"/>
      <c r="V231" s="12"/>
      <c r="W231" s="12"/>
      <c r="X231" s="12"/>
      <c r="Y231" s="12"/>
      <c r="Z231" s="12"/>
      <c r="AA231" s="12"/>
      <c r="AB231" s="12"/>
      <c r="AC231" s="12"/>
    </row>
    <row r="232" spans="11:29" ht="15">
      <c r="K232" s="12"/>
      <c r="L232" s="12"/>
      <c r="M232" s="12"/>
      <c r="N232" s="12"/>
      <c r="O232" s="12"/>
      <c r="P232" s="12"/>
      <c r="Q232" s="12"/>
      <c r="R232" s="12"/>
      <c r="S232" s="12"/>
      <c r="T232" s="12"/>
      <c r="U232" s="12"/>
      <c r="V232" s="12"/>
      <c r="W232" s="12"/>
      <c r="X232" s="12"/>
      <c r="Y232" s="12"/>
      <c r="Z232" s="12"/>
      <c r="AA232" s="12"/>
      <c r="AB232" s="12"/>
      <c r="AC232" s="12"/>
    </row>
    <row r="233" spans="11:29" ht="15">
      <c r="K233" s="12"/>
      <c r="L233" s="12"/>
      <c r="M233" s="12"/>
      <c r="N233" s="12"/>
      <c r="O233" s="12"/>
      <c r="P233" s="12"/>
      <c r="Q233" s="12"/>
      <c r="R233" s="12"/>
      <c r="S233" s="12"/>
      <c r="T233" s="12"/>
      <c r="U233" s="12"/>
      <c r="V233" s="12"/>
      <c r="W233" s="12"/>
      <c r="X233" s="12"/>
      <c r="Y233" s="12"/>
      <c r="Z233" s="12"/>
      <c r="AA233" s="12"/>
      <c r="AB233" s="12"/>
      <c r="AC233" s="12"/>
    </row>
    <row r="234" spans="11:29" ht="15">
      <c r="K234" s="12"/>
      <c r="L234" s="12"/>
      <c r="M234" s="12"/>
      <c r="N234" s="12"/>
      <c r="O234" s="12"/>
      <c r="P234" s="12"/>
      <c r="Q234" s="12"/>
      <c r="R234" s="12"/>
      <c r="S234" s="12"/>
      <c r="T234" s="12"/>
      <c r="U234" s="12"/>
      <c r="V234" s="12"/>
      <c r="W234" s="12"/>
      <c r="X234" s="12"/>
      <c r="Y234" s="12"/>
      <c r="Z234" s="12"/>
      <c r="AA234" s="12"/>
      <c r="AB234" s="12"/>
      <c r="AC234" s="12"/>
    </row>
    <row r="235" spans="11:29" ht="15">
      <c r="K235" s="12"/>
      <c r="L235" s="12"/>
      <c r="M235" s="12"/>
      <c r="N235" s="12"/>
      <c r="O235" s="12"/>
      <c r="P235" s="12"/>
      <c r="Q235" s="12"/>
      <c r="R235" s="12"/>
      <c r="S235" s="12"/>
      <c r="T235" s="12"/>
      <c r="U235" s="12"/>
      <c r="V235" s="12"/>
      <c r="W235" s="12"/>
      <c r="X235" s="12"/>
      <c r="Y235" s="12"/>
      <c r="Z235" s="12"/>
      <c r="AA235" s="12"/>
      <c r="AB235" s="12"/>
      <c r="AC235" s="12"/>
    </row>
    <row r="236" spans="11:29" ht="15">
      <c r="K236" s="12"/>
      <c r="L236" s="12"/>
      <c r="M236" s="12"/>
      <c r="N236" s="12"/>
      <c r="O236" s="12"/>
      <c r="P236" s="12"/>
      <c r="Q236" s="12"/>
      <c r="R236" s="12"/>
      <c r="S236" s="12"/>
      <c r="T236" s="12"/>
      <c r="U236" s="12"/>
      <c r="V236" s="12"/>
      <c r="W236" s="12"/>
      <c r="X236" s="12"/>
      <c r="Y236" s="12"/>
      <c r="Z236" s="12"/>
      <c r="AA236" s="12"/>
      <c r="AB236" s="12"/>
      <c r="AC236" s="12"/>
    </row>
    <row r="237" spans="11:29" ht="15">
      <c r="K237" s="12"/>
      <c r="L237" s="12"/>
      <c r="M237" s="12"/>
      <c r="N237" s="12"/>
      <c r="O237" s="12"/>
      <c r="P237" s="12"/>
      <c r="Q237" s="12"/>
      <c r="R237" s="12"/>
      <c r="S237" s="12"/>
      <c r="T237" s="12"/>
      <c r="U237" s="12"/>
      <c r="V237" s="12"/>
      <c r="W237" s="12"/>
      <c r="X237" s="12"/>
      <c r="Y237" s="12"/>
      <c r="Z237" s="12"/>
      <c r="AA237" s="12"/>
      <c r="AB237" s="12"/>
      <c r="AC237" s="12"/>
    </row>
    <row r="238" spans="11:29" ht="15">
      <c r="K238" s="12"/>
      <c r="L238" s="12"/>
      <c r="M238" s="12"/>
      <c r="N238" s="12"/>
      <c r="O238" s="12"/>
      <c r="P238" s="12"/>
      <c r="Q238" s="12"/>
      <c r="R238" s="12"/>
      <c r="S238" s="12"/>
      <c r="T238" s="12"/>
      <c r="U238" s="12"/>
      <c r="V238" s="12"/>
      <c r="W238" s="12"/>
      <c r="X238" s="12"/>
      <c r="Y238" s="12"/>
      <c r="Z238" s="12"/>
      <c r="AA238" s="12"/>
      <c r="AB238" s="12"/>
      <c r="AC238" s="12"/>
    </row>
    <row r="239" spans="11:29" ht="15">
      <c r="K239" s="12"/>
      <c r="L239" s="12"/>
      <c r="M239" s="12"/>
      <c r="N239" s="12"/>
      <c r="O239" s="12"/>
      <c r="P239" s="12"/>
      <c r="Q239" s="12"/>
      <c r="R239" s="12"/>
      <c r="S239" s="12"/>
      <c r="T239" s="12"/>
      <c r="U239" s="12"/>
      <c r="V239" s="12"/>
      <c r="W239" s="12"/>
      <c r="X239" s="12"/>
      <c r="Y239" s="12"/>
      <c r="Z239" s="12"/>
      <c r="AA239" s="12"/>
      <c r="AB239" s="12"/>
      <c r="AC239" s="12"/>
    </row>
    <row r="240" spans="11:29" ht="15">
      <c r="K240" s="12"/>
      <c r="L240" s="12"/>
      <c r="M240" s="12"/>
      <c r="N240" s="12"/>
      <c r="O240" s="12"/>
      <c r="P240" s="12"/>
      <c r="Q240" s="12"/>
      <c r="R240" s="12"/>
      <c r="S240" s="12"/>
      <c r="T240" s="12"/>
      <c r="U240" s="12"/>
      <c r="V240" s="12"/>
      <c r="W240" s="12"/>
      <c r="X240" s="12"/>
      <c r="Y240" s="12"/>
      <c r="Z240" s="12"/>
      <c r="AA240" s="12"/>
      <c r="AB240" s="12"/>
      <c r="AC240" s="12"/>
    </row>
    <row r="241" spans="11:29" ht="15">
      <c r="K241" s="12"/>
      <c r="L241" s="12"/>
      <c r="M241" s="12"/>
      <c r="N241" s="12"/>
      <c r="O241" s="12"/>
      <c r="P241" s="12"/>
      <c r="Q241" s="12"/>
      <c r="R241" s="12"/>
      <c r="S241" s="12"/>
      <c r="T241" s="12"/>
      <c r="U241" s="12"/>
      <c r="V241" s="12"/>
      <c r="W241" s="12"/>
      <c r="X241" s="12"/>
      <c r="Y241" s="12"/>
      <c r="Z241" s="12"/>
      <c r="AA241" s="12"/>
      <c r="AB241" s="12"/>
      <c r="AC241" s="12"/>
    </row>
    <row r="242" spans="11:29" ht="15">
      <c r="K242" s="12"/>
      <c r="L242" s="12"/>
      <c r="M242" s="12"/>
      <c r="N242" s="12"/>
      <c r="O242" s="12"/>
      <c r="P242" s="12"/>
      <c r="Q242" s="12"/>
      <c r="R242" s="12"/>
      <c r="S242" s="12"/>
      <c r="T242" s="12"/>
      <c r="U242" s="12"/>
      <c r="V242" s="12"/>
      <c r="W242" s="12"/>
      <c r="X242" s="12"/>
      <c r="Y242" s="12"/>
      <c r="Z242" s="12"/>
      <c r="AA242" s="12"/>
      <c r="AB242" s="12"/>
      <c r="AC242" s="12"/>
    </row>
    <row r="243" spans="11:29" ht="15">
      <c r="K243" s="12"/>
      <c r="L243" s="12"/>
      <c r="M243" s="12"/>
      <c r="N243" s="12"/>
      <c r="O243" s="12"/>
      <c r="P243" s="12"/>
      <c r="Q243" s="12"/>
      <c r="R243" s="12"/>
      <c r="S243" s="12"/>
      <c r="T243" s="12"/>
      <c r="U243" s="12"/>
      <c r="V243" s="12"/>
      <c r="W243" s="12"/>
      <c r="X243" s="12"/>
      <c r="Y243" s="12"/>
      <c r="Z243" s="12"/>
      <c r="AA243" s="12"/>
      <c r="AB243" s="12"/>
      <c r="AC243" s="12"/>
    </row>
    <row r="244" spans="11:29" ht="15">
      <c r="K244" s="12"/>
      <c r="L244" s="12"/>
      <c r="M244" s="12"/>
      <c r="N244" s="12"/>
      <c r="O244" s="12"/>
      <c r="P244" s="12"/>
      <c r="Q244" s="12"/>
      <c r="R244" s="12"/>
      <c r="S244" s="12"/>
      <c r="T244" s="12"/>
      <c r="U244" s="12"/>
      <c r="V244" s="12"/>
      <c r="W244" s="12"/>
      <c r="X244" s="12"/>
      <c r="Y244" s="12"/>
      <c r="Z244" s="12"/>
      <c r="AA244" s="12"/>
      <c r="AB244" s="12"/>
      <c r="AC244" s="12"/>
    </row>
    <row r="245" spans="11:29" ht="15">
      <c r="K245" s="12"/>
      <c r="L245" s="12"/>
      <c r="M245" s="12"/>
      <c r="N245" s="12"/>
      <c r="O245" s="12"/>
      <c r="P245" s="12"/>
      <c r="Q245" s="12"/>
      <c r="R245" s="12"/>
      <c r="S245" s="12"/>
      <c r="T245" s="12"/>
      <c r="U245" s="12"/>
      <c r="V245" s="12"/>
      <c r="W245" s="12"/>
      <c r="X245" s="12"/>
      <c r="Y245" s="12"/>
      <c r="Z245" s="12"/>
      <c r="AA245" s="12"/>
      <c r="AB245" s="12"/>
      <c r="AC245" s="12"/>
    </row>
    <row r="246" spans="11:29" ht="15">
      <c r="K246" s="12"/>
      <c r="L246" s="12"/>
      <c r="M246" s="12"/>
      <c r="N246" s="12"/>
      <c r="O246" s="12"/>
      <c r="P246" s="12"/>
      <c r="Q246" s="12"/>
      <c r="R246" s="12"/>
      <c r="S246" s="12"/>
      <c r="T246" s="12"/>
      <c r="U246" s="12"/>
      <c r="V246" s="12"/>
      <c r="W246" s="12"/>
      <c r="X246" s="12"/>
      <c r="Y246" s="12"/>
      <c r="Z246" s="12"/>
      <c r="AA246" s="12"/>
      <c r="AB246" s="12"/>
      <c r="AC246" s="12"/>
    </row>
    <row r="247" spans="11:29" ht="15">
      <c r="K247" s="12"/>
      <c r="L247" s="12"/>
      <c r="M247" s="12"/>
      <c r="N247" s="12"/>
      <c r="O247" s="12"/>
      <c r="P247" s="12"/>
      <c r="Q247" s="12"/>
      <c r="R247" s="12"/>
      <c r="S247" s="12"/>
      <c r="T247" s="12"/>
      <c r="U247" s="12"/>
      <c r="V247" s="12"/>
      <c r="W247" s="12"/>
      <c r="X247" s="12"/>
      <c r="Y247" s="12"/>
      <c r="Z247" s="12"/>
      <c r="AA247" s="12"/>
      <c r="AB247" s="12"/>
      <c r="AC247" s="12"/>
    </row>
    <row r="248" spans="11:29" ht="15">
      <c r="K248" s="12"/>
      <c r="L248" s="12"/>
      <c r="M248" s="12"/>
      <c r="N248" s="12"/>
      <c r="O248" s="12"/>
      <c r="P248" s="12"/>
      <c r="Q248" s="12"/>
      <c r="R248" s="12"/>
      <c r="S248" s="12"/>
      <c r="T248" s="12"/>
      <c r="U248" s="12"/>
      <c r="V248" s="12"/>
      <c r="W248" s="12"/>
      <c r="X248" s="12"/>
      <c r="Y248" s="12"/>
      <c r="Z248" s="12"/>
      <c r="AA248" s="12"/>
      <c r="AB248" s="12"/>
      <c r="AC248" s="12"/>
    </row>
    <row r="249" spans="11:29" ht="15">
      <c r="K249" s="12"/>
      <c r="L249" s="12"/>
      <c r="M249" s="12"/>
      <c r="N249" s="12"/>
      <c r="O249" s="12"/>
      <c r="P249" s="12"/>
      <c r="Q249" s="12"/>
      <c r="R249" s="12"/>
      <c r="S249" s="12"/>
      <c r="T249" s="12"/>
      <c r="U249" s="12"/>
      <c r="V249" s="12"/>
      <c r="W249" s="12"/>
      <c r="X249" s="12"/>
      <c r="Y249" s="12"/>
      <c r="Z249" s="12"/>
      <c r="AA249" s="12"/>
      <c r="AB249" s="12"/>
      <c r="AC249" s="12"/>
    </row>
    <row r="250" spans="11:29" ht="15">
      <c r="K250" s="12"/>
      <c r="L250" s="12"/>
      <c r="M250" s="12"/>
      <c r="N250" s="12"/>
      <c r="O250" s="12"/>
      <c r="P250" s="12"/>
      <c r="Q250" s="12"/>
      <c r="R250" s="12"/>
      <c r="S250" s="12"/>
      <c r="T250" s="12"/>
      <c r="U250" s="12"/>
      <c r="V250" s="12"/>
      <c r="W250" s="12"/>
      <c r="X250" s="12"/>
      <c r="Y250" s="12"/>
      <c r="Z250" s="12"/>
      <c r="AA250" s="12"/>
      <c r="AB250" s="12"/>
      <c r="AC250" s="12"/>
    </row>
    <row r="251" spans="11:29" ht="15">
      <c r="K251" s="12"/>
      <c r="L251" s="12"/>
      <c r="M251" s="12"/>
      <c r="N251" s="12"/>
      <c r="O251" s="12"/>
      <c r="P251" s="12"/>
      <c r="Q251" s="12"/>
      <c r="R251" s="12"/>
      <c r="S251" s="12"/>
      <c r="T251" s="12"/>
      <c r="U251" s="12"/>
      <c r="V251" s="12"/>
      <c r="W251" s="12"/>
      <c r="X251" s="12"/>
      <c r="Y251" s="12"/>
      <c r="Z251" s="12"/>
      <c r="AA251" s="12"/>
      <c r="AB251" s="12"/>
      <c r="AC251" s="12"/>
    </row>
    <row r="252" spans="11:29" ht="15">
      <c r="K252" s="12"/>
      <c r="L252" s="12"/>
      <c r="M252" s="12"/>
      <c r="N252" s="12"/>
      <c r="O252" s="12"/>
      <c r="P252" s="12"/>
      <c r="Q252" s="12"/>
      <c r="R252" s="12"/>
      <c r="S252" s="12"/>
      <c r="T252" s="12"/>
      <c r="U252" s="12"/>
      <c r="V252" s="12"/>
      <c r="W252" s="12"/>
      <c r="X252" s="12"/>
      <c r="Y252" s="12"/>
      <c r="Z252" s="12"/>
      <c r="AA252" s="12"/>
      <c r="AB252" s="12"/>
      <c r="AC252" s="12"/>
    </row>
    <row r="253" spans="11:29" ht="15">
      <c r="K253" s="12"/>
      <c r="L253" s="12"/>
      <c r="M253" s="12"/>
      <c r="N253" s="12"/>
      <c r="O253" s="12"/>
      <c r="P253" s="12"/>
      <c r="Q253" s="12"/>
      <c r="R253" s="12"/>
      <c r="S253" s="12"/>
      <c r="T253" s="12"/>
      <c r="U253" s="12"/>
      <c r="V253" s="12"/>
      <c r="W253" s="12"/>
      <c r="X253" s="12"/>
      <c r="Y253" s="12"/>
      <c r="Z253" s="12"/>
      <c r="AA253" s="12"/>
      <c r="AB253" s="12"/>
      <c r="AC253" s="12"/>
    </row>
    <row r="254" spans="11:29" ht="15">
      <c r="K254" s="12"/>
      <c r="L254" s="12"/>
      <c r="M254" s="12"/>
      <c r="N254" s="12"/>
      <c r="O254" s="12"/>
      <c r="P254" s="12"/>
      <c r="Q254" s="12"/>
      <c r="R254" s="12"/>
      <c r="S254" s="12"/>
      <c r="T254" s="12"/>
      <c r="U254" s="12"/>
      <c r="V254" s="12"/>
      <c r="W254" s="12"/>
      <c r="X254" s="12"/>
      <c r="Y254" s="12"/>
      <c r="Z254" s="12"/>
      <c r="AA254" s="12"/>
      <c r="AB254" s="12"/>
      <c r="AC254" s="12"/>
    </row>
    <row r="255" spans="11:29" ht="15">
      <c r="K255" s="12"/>
      <c r="L255" s="12"/>
      <c r="M255" s="12"/>
      <c r="N255" s="12"/>
      <c r="O255" s="12"/>
      <c r="P255" s="12"/>
      <c r="Q255" s="12"/>
      <c r="R255" s="12"/>
      <c r="S255" s="12"/>
      <c r="T255" s="12"/>
      <c r="U255" s="12"/>
      <c r="V255" s="12"/>
      <c r="W255" s="12"/>
      <c r="X255" s="12"/>
      <c r="Y255" s="12"/>
      <c r="Z255" s="12"/>
      <c r="AA255" s="12"/>
      <c r="AB255" s="12"/>
      <c r="AC255" s="12"/>
    </row>
    <row r="256" spans="11:29" ht="15">
      <c r="K256" s="12"/>
      <c r="L256" s="12"/>
      <c r="M256" s="12"/>
      <c r="N256" s="12"/>
      <c r="O256" s="12"/>
      <c r="P256" s="12"/>
      <c r="Q256" s="12"/>
      <c r="R256" s="12"/>
      <c r="S256" s="12"/>
      <c r="T256" s="12"/>
      <c r="U256" s="12"/>
      <c r="V256" s="12"/>
      <c r="W256" s="12"/>
      <c r="X256" s="12"/>
      <c r="Y256" s="12"/>
      <c r="Z256" s="12"/>
      <c r="AA256" s="12"/>
      <c r="AB256" s="12"/>
      <c r="AC256" s="12"/>
    </row>
    <row r="257" spans="11:29" ht="15">
      <c r="K257" s="12"/>
      <c r="L257" s="12"/>
      <c r="M257" s="12"/>
      <c r="N257" s="12"/>
      <c r="O257" s="12"/>
      <c r="P257" s="12"/>
      <c r="Q257" s="12"/>
      <c r="R257" s="12"/>
      <c r="S257" s="12"/>
      <c r="T257" s="12"/>
      <c r="U257" s="12"/>
      <c r="V257" s="12"/>
      <c r="W257" s="12"/>
      <c r="X257" s="12"/>
      <c r="Y257" s="12"/>
      <c r="Z257" s="12"/>
      <c r="AA257" s="12"/>
      <c r="AB257" s="12"/>
      <c r="AC257" s="12"/>
    </row>
    <row r="258" spans="11:29" ht="15">
      <c r="K258" s="12"/>
      <c r="L258" s="12"/>
      <c r="M258" s="12"/>
      <c r="N258" s="12"/>
      <c r="O258" s="12"/>
      <c r="P258" s="12"/>
      <c r="Q258" s="12"/>
      <c r="R258" s="12"/>
      <c r="S258" s="12"/>
      <c r="T258" s="12"/>
      <c r="U258" s="12"/>
      <c r="V258" s="12"/>
      <c r="W258" s="12"/>
      <c r="X258" s="12"/>
      <c r="Y258" s="12"/>
      <c r="Z258" s="12"/>
      <c r="AA258" s="12"/>
      <c r="AB258" s="12"/>
      <c r="AC258" s="12"/>
    </row>
    <row r="259" spans="11:29" ht="15">
      <c r="K259" s="12"/>
      <c r="L259" s="12"/>
      <c r="M259" s="12"/>
      <c r="N259" s="12"/>
      <c r="O259" s="12"/>
      <c r="P259" s="12"/>
      <c r="Q259" s="12"/>
      <c r="R259" s="12"/>
      <c r="S259" s="12"/>
      <c r="T259" s="12"/>
      <c r="U259" s="12"/>
      <c r="V259" s="12"/>
      <c r="W259" s="12"/>
      <c r="X259" s="12"/>
      <c r="Y259" s="12"/>
      <c r="Z259" s="12"/>
      <c r="AA259" s="12"/>
      <c r="AB259" s="12"/>
      <c r="AC259" s="12"/>
    </row>
    <row r="260" spans="11:29" ht="15">
      <c r="K260" s="12"/>
      <c r="L260" s="12"/>
      <c r="M260" s="12"/>
      <c r="N260" s="12"/>
      <c r="O260" s="12"/>
      <c r="P260" s="12"/>
      <c r="Q260" s="12"/>
      <c r="R260" s="12"/>
      <c r="S260" s="12"/>
      <c r="T260" s="12"/>
      <c r="U260" s="12"/>
      <c r="V260" s="12"/>
      <c r="W260" s="12"/>
      <c r="X260" s="12"/>
      <c r="Y260" s="12"/>
      <c r="Z260" s="12"/>
      <c r="AA260" s="12"/>
      <c r="AB260" s="12"/>
      <c r="AC260" s="12"/>
    </row>
    <row r="261" spans="11:29" ht="15">
      <c r="K261" s="12"/>
      <c r="L261" s="12"/>
      <c r="M261" s="12"/>
      <c r="N261" s="12"/>
      <c r="O261" s="12"/>
      <c r="P261" s="12"/>
      <c r="Q261" s="12"/>
      <c r="R261" s="12"/>
      <c r="S261" s="12"/>
      <c r="T261" s="12"/>
      <c r="U261" s="12"/>
      <c r="V261" s="12"/>
      <c r="W261" s="12"/>
      <c r="X261" s="12"/>
      <c r="Y261" s="12"/>
      <c r="Z261" s="12"/>
      <c r="AA261" s="12"/>
      <c r="AB261" s="12"/>
      <c r="AC261" s="12"/>
    </row>
    <row r="262" spans="11:29" ht="15">
      <c r="K262" s="12"/>
      <c r="L262" s="12"/>
      <c r="M262" s="12"/>
      <c r="N262" s="12"/>
      <c r="O262" s="12"/>
      <c r="P262" s="12"/>
      <c r="Q262" s="12"/>
      <c r="R262" s="12"/>
      <c r="S262" s="12"/>
      <c r="T262" s="12"/>
      <c r="U262" s="12"/>
      <c r="V262" s="12"/>
      <c r="W262" s="12"/>
      <c r="X262" s="12"/>
      <c r="Y262" s="12"/>
      <c r="Z262" s="12"/>
      <c r="AA262" s="12"/>
      <c r="AB262" s="12"/>
      <c r="AC262" s="12"/>
    </row>
    <row r="263" spans="11:29" ht="15">
      <c r="K263" s="12"/>
      <c r="L263" s="12"/>
      <c r="M263" s="12"/>
      <c r="N263" s="12"/>
      <c r="O263" s="12"/>
      <c r="P263" s="12"/>
      <c r="Q263" s="12"/>
      <c r="R263" s="12"/>
      <c r="S263" s="12"/>
      <c r="T263" s="12"/>
      <c r="U263" s="12"/>
      <c r="V263" s="12"/>
      <c r="W263" s="12"/>
      <c r="X263" s="12"/>
      <c r="Y263" s="12"/>
      <c r="Z263" s="12"/>
      <c r="AA263" s="12"/>
      <c r="AB263" s="12"/>
      <c r="AC263" s="12"/>
    </row>
    <row r="264" spans="11:29" ht="15">
      <c r="K264" s="12"/>
      <c r="L264" s="12"/>
      <c r="M264" s="12"/>
      <c r="N264" s="12"/>
      <c r="O264" s="12"/>
      <c r="P264" s="12"/>
      <c r="Q264" s="12"/>
      <c r="R264" s="12"/>
      <c r="S264" s="12"/>
      <c r="T264" s="12"/>
      <c r="U264" s="12"/>
      <c r="V264" s="12"/>
      <c r="W264" s="12"/>
      <c r="X264" s="12"/>
      <c r="Y264" s="12"/>
      <c r="Z264" s="12"/>
      <c r="AA264" s="12"/>
      <c r="AB264" s="12"/>
      <c r="AC264" s="12"/>
    </row>
    <row r="265" spans="11:29" ht="15">
      <c r="K265" s="12"/>
      <c r="L265" s="12"/>
      <c r="M265" s="12"/>
      <c r="N265" s="12"/>
      <c r="O265" s="12"/>
      <c r="P265" s="12"/>
      <c r="Q265" s="12"/>
      <c r="R265" s="12"/>
      <c r="S265" s="12"/>
      <c r="T265" s="12"/>
      <c r="U265" s="12"/>
      <c r="V265" s="12"/>
      <c r="W265" s="12"/>
      <c r="X265" s="12"/>
      <c r="Y265" s="12"/>
      <c r="Z265" s="12"/>
      <c r="AA265" s="12"/>
      <c r="AB265" s="12"/>
      <c r="AC265" s="12"/>
    </row>
    <row r="266" spans="11:29" ht="15">
      <c r="K266" s="12"/>
      <c r="L266" s="12"/>
      <c r="M266" s="12"/>
      <c r="N266" s="12"/>
      <c r="O266" s="12"/>
      <c r="P266" s="12"/>
      <c r="Q266" s="12"/>
      <c r="R266" s="12"/>
      <c r="S266" s="12"/>
      <c r="T266" s="12"/>
      <c r="U266" s="12"/>
      <c r="V266" s="12"/>
      <c r="W266" s="12"/>
      <c r="X266" s="12"/>
      <c r="Y266" s="12"/>
      <c r="Z266" s="12"/>
      <c r="AA266" s="12"/>
      <c r="AB266" s="12"/>
      <c r="AC266" s="12"/>
    </row>
    <row r="267" spans="11:29" ht="15">
      <c r="K267" s="12"/>
      <c r="L267" s="12"/>
      <c r="M267" s="12"/>
      <c r="N267" s="12"/>
      <c r="O267" s="12"/>
      <c r="P267" s="12"/>
      <c r="Q267" s="12"/>
      <c r="R267" s="12"/>
      <c r="S267" s="12"/>
      <c r="T267" s="12"/>
      <c r="U267" s="12"/>
      <c r="V267" s="12"/>
      <c r="W267" s="12"/>
      <c r="X267" s="12"/>
      <c r="Y267" s="12"/>
      <c r="Z267" s="12"/>
      <c r="AA267" s="12"/>
      <c r="AB267" s="12"/>
      <c r="AC267" s="12"/>
    </row>
    <row r="268" spans="11:29" ht="15">
      <c r="K268" s="12"/>
      <c r="L268" s="12"/>
      <c r="M268" s="12"/>
      <c r="N268" s="12"/>
      <c r="O268" s="12"/>
      <c r="P268" s="12"/>
      <c r="Q268" s="12"/>
      <c r="R268" s="12"/>
      <c r="S268" s="12"/>
      <c r="T268" s="12"/>
      <c r="U268" s="12"/>
      <c r="V268" s="12"/>
      <c r="W268" s="12"/>
      <c r="X268" s="12"/>
      <c r="Y268" s="12"/>
      <c r="Z268" s="12"/>
      <c r="AA268" s="12"/>
      <c r="AB268" s="12"/>
      <c r="AC268" s="12"/>
    </row>
    <row r="269" spans="11:29" ht="15">
      <c r="K269" s="12"/>
      <c r="L269" s="12"/>
      <c r="M269" s="12"/>
      <c r="N269" s="12"/>
      <c r="O269" s="12"/>
      <c r="P269" s="12"/>
      <c r="Q269" s="12"/>
      <c r="R269" s="12"/>
      <c r="S269" s="12"/>
      <c r="T269" s="12"/>
      <c r="U269" s="12"/>
      <c r="V269" s="12"/>
      <c r="W269" s="12"/>
      <c r="X269" s="12"/>
      <c r="Y269" s="12"/>
      <c r="Z269" s="12"/>
      <c r="AA269" s="12"/>
      <c r="AB269" s="12"/>
      <c r="AC269" s="12"/>
    </row>
    <row r="270" spans="11:29" ht="15">
      <c r="K270" s="12"/>
      <c r="L270" s="12"/>
      <c r="M270" s="12"/>
      <c r="N270" s="12"/>
      <c r="O270" s="12"/>
      <c r="P270" s="12"/>
      <c r="Q270" s="12"/>
      <c r="R270" s="12"/>
      <c r="S270" s="12"/>
      <c r="T270" s="12"/>
      <c r="U270" s="12"/>
      <c r="V270" s="12"/>
      <c r="W270" s="12"/>
      <c r="X270" s="12"/>
      <c r="Y270" s="12"/>
      <c r="Z270" s="12"/>
      <c r="AA270" s="12"/>
      <c r="AB270" s="12"/>
      <c r="AC270" s="12"/>
    </row>
    <row r="271" spans="11:29" ht="15">
      <c r="K271" s="12"/>
      <c r="L271" s="12"/>
      <c r="M271" s="12"/>
      <c r="N271" s="12"/>
      <c r="O271" s="12"/>
      <c r="P271" s="12"/>
      <c r="Q271" s="12"/>
      <c r="R271" s="12"/>
      <c r="S271" s="12"/>
      <c r="T271" s="12"/>
      <c r="U271" s="12"/>
      <c r="V271" s="12"/>
      <c r="W271" s="12"/>
      <c r="X271" s="12"/>
      <c r="Y271" s="12"/>
      <c r="Z271" s="12"/>
      <c r="AA271" s="12"/>
      <c r="AB271" s="12"/>
      <c r="AC271" s="12"/>
    </row>
    <row r="272" spans="11:29" ht="15">
      <c r="K272" s="12"/>
      <c r="L272" s="12"/>
      <c r="M272" s="12"/>
      <c r="N272" s="12"/>
      <c r="O272" s="12"/>
      <c r="P272" s="12"/>
      <c r="Q272" s="12"/>
      <c r="R272" s="12"/>
      <c r="S272" s="12"/>
      <c r="T272" s="12"/>
      <c r="U272" s="12"/>
      <c r="V272" s="12"/>
      <c r="W272" s="12"/>
      <c r="X272" s="12"/>
      <c r="Y272" s="12"/>
      <c r="Z272" s="12"/>
      <c r="AA272" s="12"/>
      <c r="AB272" s="12"/>
      <c r="AC272" s="12"/>
    </row>
    <row r="273" spans="11:29" ht="15">
      <c r="K273" s="12"/>
      <c r="L273" s="12"/>
      <c r="M273" s="12"/>
      <c r="N273" s="12"/>
      <c r="O273" s="12"/>
      <c r="P273" s="12"/>
      <c r="Q273" s="12"/>
      <c r="R273" s="12"/>
      <c r="S273" s="12"/>
      <c r="T273" s="12"/>
      <c r="U273" s="12"/>
      <c r="V273" s="12"/>
      <c r="W273" s="12"/>
      <c r="X273" s="12"/>
      <c r="Y273" s="12"/>
      <c r="Z273" s="12"/>
      <c r="AA273" s="12"/>
      <c r="AB273" s="12"/>
      <c r="AC273" s="12"/>
    </row>
    <row r="274" spans="11:29" ht="15">
      <c r="K274" s="12"/>
      <c r="L274" s="12"/>
      <c r="M274" s="12"/>
      <c r="N274" s="12"/>
      <c r="O274" s="12"/>
      <c r="P274" s="12"/>
      <c r="Q274" s="12"/>
      <c r="R274" s="12"/>
      <c r="S274" s="12"/>
      <c r="T274" s="12"/>
      <c r="U274" s="12"/>
      <c r="V274" s="12"/>
      <c r="W274" s="12"/>
      <c r="X274" s="12"/>
      <c r="Y274" s="12"/>
      <c r="Z274" s="12"/>
      <c r="AA274" s="12"/>
      <c r="AB274" s="12"/>
      <c r="AC274" s="12"/>
    </row>
    <row r="275" spans="11:29" ht="15">
      <c r="K275" s="12"/>
      <c r="L275" s="12"/>
      <c r="M275" s="12"/>
      <c r="N275" s="12"/>
      <c r="O275" s="12"/>
      <c r="P275" s="12"/>
      <c r="Q275" s="12"/>
      <c r="R275" s="12"/>
      <c r="S275" s="12"/>
      <c r="T275" s="12"/>
      <c r="U275" s="12"/>
      <c r="V275" s="12"/>
      <c r="W275" s="12"/>
      <c r="X275" s="12"/>
      <c r="Y275" s="12"/>
      <c r="Z275" s="12"/>
      <c r="AA275" s="12"/>
      <c r="AB275" s="12"/>
      <c r="AC275" s="12"/>
    </row>
    <row r="276" spans="11:29" ht="15">
      <c r="K276" s="12"/>
      <c r="L276" s="12"/>
      <c r="M276" s="12"/>
      <c r="N276" s="12"/>
      <c r="O276" s="12"/>
      <c r="P276" s="12"/>
      <c r="Q276" s="12"/>
      <c r="R276" s="12"/>
      <c r="S276" s="12"/>
      <c r="T276" s="12"/>
      <c r="U276" s="12"/>
      <c r="V276" s="12"/>
      <c r="W276" s="12"/>
      <c r="X276" s="12"/>
      <c r="Y276" s="12"/>
      <c r="Z276" s="12"/>
      <c r="AA276" s="12"/>
      <c r="AB276" s="12"/>
      <c r="AC276" s="12"/>
    </row>
    <row r="277" spans="11:29" ht="15">
      <c r="K277" s="12"/>
      <c r="L277" s="12"/>
      <c r="M277" s="12"/>
      <c r="N277" s="12"/>
      <c r="O277" s="12"/>
      <c r="P277" s="12"/>
      <c r="Q277" s="12"/>
      <c r="R277" s="12"/>
      <c r="S277" s="12"/>
      <c r="T277" s="12"/>
      <c r="U277" s="12"/>
      <c r="V277" s="12"/>
      <c r="W277" s="12"/>
      <c r="X277" s="12"/>
      <c r="Y277" s="12"/>
      <c r="Z277" s="12"/>
      <c r="AA277" s="12"/>
      <c r="AB277" s="12"/>
      <c r="AC277" s="12"/>
    </row>
    <row r="278" spans="11:29" ht="15">
      <c r="K278" s="12"/>
      <c r="L278" s="12"/>
      <c r="M278" s="12"/>
      <c r="N278" s="12"/>
      <c r="O278" s="12"/>
      <c r="P278" s="12"/>
      <c r="Q278" s="12"/>
      <c r="R278" s="12"/>
      <c r="S278" s="12"/>
      <c r="T278" s="12"/>
      <c r="U278" s="12"/>
      <c r="V278" s="12"/>
      <c r="W278" s="12"/>
      <c r="X278" s="12"/>
      <c r="Y278" s="12"/>
      <c r="Z278" s="12"/>
      <c r="AA278" s="12"/>
      <c r="AB278" s="12"/>
      <c r="AC278" s="12"/>
    </row>
    <row r="279" spans="11:29" ht="15">
      <c r="K279" s="12"/>
      <c r="L279" s="12"/>
      <c r="M279" s="12"/>
      <c r="N279" s="12"/>
      <c r="O279" s="12"/>
      <c r="P279" s="12"/>
      <c r="Q279" s="12"/>
      <c r="R279" s="12"/>
      <c r="S279" s="12"/>
      <c r="T279" s="12"/>
      <c r="U279" s="12"/>
      <c r="V279" s="12"/>
      <c r="W279" s="12"/>
      <c r="X279" s="12"/>
      <c r="Y279" s="12"/>
      <c r="Z279" s="12"/>
      <c r="AA279" s="12"/>
      <c r="AB279" s="12"/>
      <c r="AC279" s="12"/>
    </row>
    <row r="280" spans="11:29" ht="15">
      <c r="K280" s="12"/>
      <c r="L280" s="12"/>
      <c r="M280" s="12"/>
      <c r="N280" s="12"/>
      <c r="O280" s="12"/>
      <c r="P280" s="12"/>
      <c r="Q280" s="12"/>
      <c r="R280" s="12"/>
      <c r="S280" s="12"/>
      <c r="T280" s="12"/>
      <c r="U280" s="12"/>
      <c r="V280" s="12"/>
      <c r="W280" s="12"/>
      <c r="X280" s="12"/>
      <c r="Y280" s="12"/>
      <c r="Z280" s="12"/>
      <c r="AA280" s="12"/>
      <c r="AB280" s="12"/>
      <c r="AC280" s="12"/>
    </row>
    <row r="281" spans="11:29" ht="15">
      <c r="K281" s="12"/>
      <c r="L281" s="12"/>
      <c r="M281" s="12"/>
      <c r="N281" s="12"/>
      <c r="O281" s="12"/>
      <c r="P281" s="12"/>
      <c r="Q281" s="12"/>
      <c r="R281" s="12"/>
      <c r="S281" s="12"/>
      <c r="T281" s="12"/>
      <c r="U281" s="12"/>
      <c r="V281" s="12"/>
      <c r="W281" s="12"/>
      <c r="X281" s="12"/>
      <c r="Y281" s="12"/>
      <c r="Z281" s="12"/>
      <c r="AA281" s="12"/>
      <c r="AB281" s="12"/>
      <c r="AC281" s="12"/>
    </row>
    <row r="282" spans="11:29" ht="15">
      <c r="K282" s="12"/>
      <c r="L282" s="12"/>
      <c r="M282" s="12"/>
      <c r="N282" s="12"/>
      <c r="O282" s="12"/>
      <c r="P282" s="12"/>
      <c r="Q282" s="12"/>
      <c r="R282" s="12"/>
      <c r="S282" s="12"/>
      <c r="T282" s="12"/>
      <c r="U282" s="12"/>
      <c r="V282" s="12"/>
      <c r="W282" s="12"/>
      <c r="X282" s="12"/>
      <c r="Y282" s="12"/>
      <c r="Z282" s="12"/>
      <c r="AA282" s="12"/>
      <c r="AB282" s="12"/>
      <c r="AC282" s="12"/>
    </row>
    <row r="283" spans="11:29" ht="15">
      <c r="K283" s="12"/>
      <c r="L283" s="12"/>
      <c r="M283" s="12"/>
      <c r="N283" s="12"/>
      <c r="O283" s="12"/>
      <c r="P283" s="12"/>
      <c r="Q283" s="12"/>
      <c r="R283" s="12"/>
      <c r="S283" s="12"/>
      <c r="T283" s="12"/>
      <c r="U283" s="12"/>
      <c r="V283" s="12"/>
      <c r="W283" s="12"/>
      <c r="X283" s="12"/>
      <c r="Y283" s="12"/>
      <c r="Z283" s="12"/>
      <c r="AA283" s="12"/>
      <c r="AB283" s="12"/>
      <c r="AC283" s="12"/>
    </row>
    <row r="284" spans="11:29" ht="15">
      <c r="K284" s="12"/>
      <c r="L284" s="12"/>
      <c r="M284" s="12"/>
      <c r="N284" s="12"/>
      <c r="O284" s="12"/>
      <c r="P284" s="12"/>
      <c r="Q284" s="12"/>
      <c r="R284" s="12"/>
      <c r="S284" s="12"/>
      <c r="T284" s="12"/>
      <c r="U284" s="12"/>
      <c r="V284" s="12"/>
      <c r="W284" s="12"/>
      <c r="X284" s="12"/>
      <c r="Y284" s="12"/>
      <c r="Z284" s="12"/>
      <c r="AA284" s="12"/>
      <c r="AB284" s="12"/>
      <c r="AC284" s="12"/>
    </row>
    <row r="285" spans="11:29" ht="15">
      <c r="K285" s="12"/>
      <c r="L285" s="12"/>
      <c r="M285" s="12"/>
      <c r="N285" s="12"/>
      <c r="O285" s="12"/>
      <c r="P285" s="12"/>
      <c r="Q285" s="12"/>
      <c r="R285" s="12"/>
      <c r="S285" s="12"/>
      <c r="T285" s="12"/>
      <c r="U285" s="12"/>
      <c r="V285" s="12"/>
      <c r="W285" s="12"/>
      <c r="X285" s="12"/>
      <c r="Y285" s="12"/>
      <c r="Z285" s="12"/>
      <c r="AA285" s="12"/>
      <c r="AB285" s="12"/>
      <c r="AC285" s="12"/>
    </row>
    <row r="286" spans="11:29" ht="15">
      <c r="K286" s="12"/>
      <c r="L286" s="12"/>
      <c r="M286" s="12"/>
      <c r="N286" s="12"/>
      <c r="O286" s="12"/>
      <c r="P286" s="12"/>
      <c r="Q286" s="12"/>
      <c r="R286" s="12"/>
      <c r="S286" s="12"/>
      <c r="T286" s="12"/>
      <c r="U286" s="12"/>
      <c r="V286" s="12"/>
      <c r="W286" s="12"/>
      <c r="X286" s="12"/>
      <c r="Y286" s="12"/>
      <c r="Z286" s="12"/>
      <c r="AA286" s="12"/>
      <c r="AB286" s="12"/>
      <c r="AC286" s="12"/>
    </row>
    <row r="287" spans="11:29" ht="15">
      <c r="K287" s="12"/>
      <c r="L287" s="12"/>
      <c r="M287" s="12"/>
      <c r="N287" s="12"/>
      <c r="O287" s="12"/>
      <c r="P287" s="12"/>
      <c r="Q287" s="12"/>
      <c r="R287" s="12"/>
      <c r="S287" s="12"/>
      <c r="T287" s="12"/>
      <c r="U287" s="12"/>
      <c r="V287" s="12"/>
      <c r="W287" s="12"/>
      <c r="X287" s="12"/>
      <c r="Y287" s="12"/>
      <c r="Z287" s="12"/>
      <c r="AA287" s="12"/>
      <c r="AB287" s="12"/>
      <c r="AC287" s="12"/>
    </row>
    <row r="288" spans="11:29" ht="15">
      <c r="K288" s="12"/>
      <c r="L288" s="12"/>
      <c r="M288" s="12"/>
      <c r="N288" s="12"/>
      <c r="O288" s="12"/>
      <c r="P288" s="12"/>
      <c r="Q288" s="12"/>
      <c r="R288" s="12"/>
      <c r="S288" s="12"/>
      <c r="T288" s="12"/>
      <c r="U288" s="12"/>
      <c r="V288" s="12"/>
      <c r="W288" s="12"/>
      <c r="X288" s="12"/>
      <c r="Y288" s="12"/>
      <c r="Z288" s="12"/>
      <c r="AA288" s="12"/>
      <c r="AB288" s="12"/>
      <c r="AC288" s="12"/>
    </row>
    <row r="289" spans="11:29" ht="15">
      <c r="K289" s="12"/>
      <c r="L289" s="12"/>
      <c r="M289" s="12"/>
      <c r="N289" s="12"/>
      <c r="O289" s="12"/>
      <c r="P289" s="12"/>
      <c r="Q289" s="12"/>
      <c r="R289" s="12"/>
      <c r="S289" s="12"/>
      <c r="T289" s="12"/>
      <c r="U289" s="12"/>
      <c r="V289" s="12"/>
      <c r="W289" s="12"/>
      <c r="X289" s="12"/>
      <c r="Y289" s="12"/>
      <c r="Z289" s="12"/>
      <c r="AA289" s="12"/>
      <c r="AB289" s="12"/>
      <c r="AC289" s="12"/>
    </row>
    <row r="290" spans="11:29" ht="15">
      <c r="K290" s="12"/>
      <c r="L290" s="12"/>
      <c r="M290" s="12"/>
      <c r="N290" s="12"/>
      <c r="O290" s="12"/>
      <c r="P290" s="12"/>
      <c r="Q290" s="12"/>
      <c r="R290" s="12"/>
      <c r="S290" s="12"/>
      <c r="T290" s="12"/>
      <c r="U290" s="12"/>
      <c r="V290" s="12"/>
      <c r="W290" s="12"/>
      <c r="X290" s="12"/>
      <c r="Y290" s="12"/>
      <c r="Z290" s="12"/>
      <c r="AA290" s="12"/>
      <c r="AB290" s="12"/>
      <c r="AC290" s="12"/>
    </row>
    <row r="291" spans="11:29" ht="15">
      <c r="K291" s="12"/>
      <c r="L291" s="12"/>
      <c r="M291" s="12"/>
      <c r="N291" s="12"/>
      <c r="O291" s="12"/>
      <c r="P291" s="12"/>
      <c r="Q291" s="12"/>
      <c r="R291" s="12"/>
      <c r="S291" s="12"/>
      <c r="T291" s="12"/>
      <c r="U291" s="12"/>
      <c r="V291" s="12"/>
      <c r="W291" s="12"/>
      <c r="X291" s="12"/>
      <c r="Y291" s="12"/>
      <c r="Z291" s="12"/>
      <c r="AA291" s="12"/>
      <c r="AB291" s="12"/>
      <c r="AC291" s="12"/>
    </row>
    <row r="292" spans="11:29" ht="15">
      <c r="K292" s="12"/>
      <c r="L292" s="12"/>
      <c r="M292" s="12"/>
      <c r="N292" s="12"/>
      <c r="O292" s="12"/>
      <c r="P292" s="12"/>
      <c r="Q292" s="12"/>
      <c r="R292" s="12"/>
      <c r="S292" s="12"/>
      <c r="T292" s="12"/>
      <c r="U292" s="12"/>
      <c r="V292" s="12"/>
      <c r="W292" s="12"/>
      <c r="X292" s="12"/>
      <c r="Y292" s="12"/>
      <c r="Z292" s="12"/>
      <c r="AA292" s="12"/>
      <c r="AB292" s="12"/>
      <c r="AC292" s="12"/>
    </row>
    <row r="293" spans="11:29" ht="15">
      <c r="K293" s="12"/>
      <c r="L293" s="12"/>
      <c r="M293" s="12"/>
      <c r="N293" s="12"/>
      <c r="O293" s="12"/>
      <c r="P293" s="12"/>
      <c r="Q293" s="12"/>
      <c r="R293" s="12"/>
      <c r="S293" s="12"/>
      <c r="T293" s="12"/>
      <c r="U293" s="12"/>
      <c r="V293" s="12"/>
      <c r="W293" s="12"/>
      <c r="X293" s="12"/>
      <c r="Y293" s="12"/>
      <c r="Z293" s="12"/>
      <c r="AA293" s="12"/>
      <c r="AB293" s="12"/>
      <c r="AC293" s="12"/>
    </row>
    <row r="294" spans="11:29" ht="15">
      <c r="K294" s="12"/>
      <c r="L294" s="12"/>
      <c r="M294" s="12"/>
      <c r="N294" s="12"/>
      <c r="O294" s="12"/>
      <c r="P294" s="12"/>
      <c r="Q294" s="12"/>
      <c r="R294" s="12"/>
      <c r="S294" s="12"/>
      <c r="T294" s="12"/>
      <c r="U294" s="12"/>
      <c r="V294" s="12"/>
      <c r="W294" s="12"/>
      <c r="X294" s="12"/>
      <c r="Y294" s="12"/>
      <c r="Z294" s="12"/>
      <c r="AA294" s="12"/>
      <c r="AB294" s="12"/>
      <c r="AC294" s="12"/>
    </row>
    <row r="295" spans="11:29" ht="15">
      <c r="K295" s="12"/>
      <c r="L295" s="12"/>
      <c r="M295" s="12"/>
      <c r="N295" s="12"/>
      <c r="O295" s="12"/>
      <c r="P295" s="12"/>
      <c r="Q295" s="12"/>
      <c r="R295" s="12"/>
      <c r="S295" s="12"/>
      <c r="T295" s="12"/>
      <c r="U295" s="12"/>
      <c r="V295" s="12"/>
      <c r="W295" s="12"/>
      <c r="X295" s="12"/>
      <c r="Y295" s="12"/>
      <c r="Z295" s="12"/>
      <c r="AA295" s="12"/>
      <c r="AB295" s="12"/>
      <c r="AC295" s="12"/>
    </row>
    <row r="296" spans="11:29" ht="15">
      <c r="K296" s="12"/>
      <c r="L296" s="12"/>
      <c r="M296" s="12"/>
      <c r="N296" s="12"/>
      <c r="O296" s="12"/>
      <c r="P296" s="12"/>
      <c r="Q296" s="12"/>
      <c r="R296" s="12"/>
      <c r="S296" s="12"/>
      <c r="T296" s="12"/>
      <c r="U296" s="12"/>
      <c r="V296" s="12"/>
      <c r="W296" s="12"/>
      <c r="X296" s="12"/>
      <c r="Y296" s="12"/>
      <c r="Z296" s="12"/>
      <c r="AA296" s="12"/>
      <c r="AB296" s="12"/>
      <c r="AC296" s="12"/>
    </row>
    <row r="297" spans="11:29" ht="15">
      <c r="K297" s="12"/>
      <c r="L297" s="12"/>
      <c r="M297" s="12"/>
      <c r="N297" s="12"/>
      <c r="O297" s="12"/>
      <c r="P297" s="12"/>
      <c r="Q297" s="12"/>
      <c r="R297" s="12"/>
      <c r="S297" s="12"/>
      <c r="T297" s="12"/>
      <c r="U297" s="12"/>
      <c r="V297" s="12"/>
      <c r="W297" s="12"/>
      <c r="X297" s="12"/>
      <c r="Y297" s="12"/>
      <c r="Z297" s="12"/>
      <c r="AA297" s="12"/>
      <c r="AB297" s="12"/>
      <c r="AC297" s="12"/>
    </row>
    <row r="298" spans="11:29" ht="15">
      <c r="K298" s="12"/>
      <c r="L298" s="12"/>
      <c r="M298" s="12"/>
      <c r="N298" s="12"/>
      <c r="O298" s="12"/>
      <c r="P298" s="12"/>
      <c r="Q298" s="12"/>
      <c r="R298" s="12"/>
      <c r="S298" s="12"/>
      <c r="T298" s="12"/>
      <c r="U298" s="12"/>
      <c r="V298" s="12"/>
      <c r="W298" s="12"/>
      <c r="X298" s="12"/>
      <c r="Y298" s="12"/>
      <c r="Z298" s="12"/>
      <c r="AA298" s="12"/>
      <c r="AB298" s="12"/>
      <c r="AC298" s="12"/>
    </row>
    <row r="299" spans="11:29" ht="15">
      <c r="K299" s="12"/>
      <c r="L299" s="12"/>
      <c r="M299" s="12"/>
      <c r="N299" s="12"/>
      <c r="O299" s="12"/>
      <c r="P299" s="12"/>
      <c r="Q299" s="12"/>
      <c r="R299" s="12"/>
      <c r="S299" s="12"/>
      <c r="T299" s="12"/>
      <c r="U299" s="12"/>
      <c r="V299" s="12"/>
      <c r="W299" s="12"/>
      <c r="X299" s="12"/>
      <c r="Y299" s="12"/>
      <c r="Z299" s="12"/>
      <c r="AA299" s="12"/>
      <c r="AB299" s="12"/>
      <c r="AC299" s="12"/>
    </row>
    <row r="300" spans="11:29" ht="15">
      <c r="K300" s="12"/>
      <c r="L300" s="12"/>
      <c r="M300" s="12"/>
      <c r="N300" s="12"/>
      <c r="O300" s="12"/>
      <c r="P300" s="12"/>
      <c r="Q300" s="12"/>
      <c r="R300" s="12"/>
      <c r="S300" s="12"/>
      <c r="T300" s="12"/>
      <c r="U300" s="12"/>
      <c r="V300" s="12"/>
      <c r="W300" s="12"/>
      <c r="X300" s="12"/>
      <c r="Y300" s="12"/>
      <c r="Z300" s="12"/>
      <c r="AA300" s="12"/>
      <c r="AB300" s="12"/>
      <c r="AC300" s="12"/>
    </row>
    <row r="301" spans="11:29" ht="15">
      <c r="K301" s="12"/>
      <c r="L301" s="12"/>
      <c r="M301" s="12"/>
      <c r="N301" s="12"/>
      <c r="O301" s="12"/>
      <c r="P301" s="12"/>
      <c r="Q301" s="12"/>
      <c r="R301" s="12"/>
      <c r="S301" s="12"/>
      <c r="T301" s="12"/>
      <c r="U301" s="12"/>
      <c r="V301" s="12"/>
      <c r="W301" s="12"/>
      <c r="X301" s="12"/>
      <c r="Y301" s="12"/>
      <c r="Z301" s="12"/>
      <c r="AA301" s="12"/>
      <c r="AB301" s="12"/>
      <c r="AC301" s="12"/>
    </row>
    <row r="302" spans="11:29" ht="15">
      <c r="K302" s="12"/>
      <c r="L302" s="12"/>
      <c r="M302" s="12"/>
      <c r="N302" s="12"/>
      <c r="O302" s="12"/>
      <c r="P302" s="12"/>
      <c r="Q302" s="12"/>
      <c r="R302" s="12"/>
      <c r="S302" s="12"/>
      <c r="T302" s="12"/>
      <c r="U302" s="12"/>
      <c r="V302" s="12"/>
      <c r="W302" s="12"/>
      <c r="X302" s="12"/>
      <c r="Y302" s="12"/>
      <c r="Z302" s="12"/>
      <c r="AA302" s="12"/>
      <c r="AB302" s="12"/>
      <c r="AC302" s="12"/>
    </row>
    <row r="303" spans="11:29" ht="15">
      <c r="K303" s="12"/>
      <c r="L303" s="12"/>
      <c r="M303" s="12"/>
      <c r="N303" s="12"/>
      <c r="O303" s="12"/>
      <c r="P303" s="12"/>
      <c r="Q303" s="12"/>
      <c r="R303" s="12"/>
      <c r="S303" s="12"/>
      <c r="T303" s="12"/>
      <c r="U303" s="12"/>
      <c r="V303" s="12"/>
      <c r="W303" s="12"/>
      <c r="X303" s="12"/>
      <c r="Y303" s="12"/>
      <c r="Z303" s="12"/>
      <c r="AA303" s="12"/>
      <c r="AB303" s="12"/>
      <c r="AC303" s="12"/>
    </row>
    <row r="304" spans="11:29" ht="15">
      <c r="K304" s="12"/>
      <c r="L304" s="12"/>
      <c r="M304" s="12"/>
      <c r="N304" s="12"/>
      <c r="O304" s="12"/>
      <c r="P304" s="12"/>
      <c r="Q304" s="12"/>
      <c r="R304" s="12"/>
      <c r="S304" s="12"/>
      <c r="T304" s="12"/>
      <c r="U304" s="12"/>
      <c r="V304" s="12"/>
      <c r="W304" s="12"/>
      <c r="X304" s="12"/>
      <c r="Y304" s="12"/>
      <c r="Z304" s="12"/>
      <c r="AA304" s="12"/>
      <c r="AB304" s="12"/>
      <c r="AC304" s="12"/>
    </row>
    <row r="305" spans="11:29" ht="15">
      <c r="K305" s="12"/>
      <c r="L305" s="12"/>
      <c r="M305" s="12"/>
      <c r="N305" s="12"/>
      <c r="O305" s="12"/>
      <c r="P305" s="12"/>
      <c r="Q305" s="12"/>
      <c r="R305" s="12"/>
      <c r="S305" s="12"/>
      <c r="T305" s="12"/>
      <c r="U305" s="12"/>
      <c r="V305" s="12"/>
      <c r="W305" s="12"/>
      <c r="X305" s="12"/>
      <c r="Y305" s="12"/>
      <c r="Z305" s="12"/>
      <c r="AA305" s="12"/>
      <c r="AB305" s="12"/>
      <c r="AC305" s="12"/>
    </row>
    <row r="306" spans="11:29" ht="15">
      <c r="K306" s="12"/>
      <c r="L306" s="12"/>
      <c r="M306" s="12"/>
      <c r="N306" s="12"/>
      <c r="O306" s="12"/>
      <c r="P306" s="12"/>
      <c r="Q306" s="12"/>
      <c r="R306" s="12"/>
      <c r="S306" s="12"/>
      <c r="T306" s="12"/>
      <c r="U306" s="12"/>
      <c r="V306" s="12"/>
      <c r="W306" s="12"/>
      <c r="X306" s="12"/>
      <c r="Y306" s="12"/>
      <c r="Z306" s="12"/>
      <c r="AA306" s="12"/>
      <c r="AB306" s="12"/>
      <c r="AC306" s="12"/>
    </row>
    <row r="307" spans="11:29" ht="15">
      <c r="K307" s="12"/>
      <c r="L307" s="12"/>
      <c r="M307" s="12"/>
      <c r="N307" s="12"/>
      <c r="O307" s="12"/>
      <c r="P307" s="12"/>
      <c r="Q307" s="12"/>
      <c r="R307" s="12"/>
      <c r="S307" s="12"/>
      <c r="T307" s="12"/>
      <c r="U307" s="12"/>
      <c r="V307" s="12"/>
      <c r="W307" s="12"/>
      <c r="X307" s="12"/>
      <c r="Y307" s="12"/>
      <c r="Z307" s="12"/>
      <c r="AA307" s="12"/>
      <c r="AB307" s="12"/>
      <c r="AC307" s="12"/>
    </row>
    <row r="308" spans="11:29" ht="15">
      <c r="K308" s="12"/>
      <c r="L308" s="12"/>
      <c r="M308" s="12"/>
      <c r="N308" s="12"/>
      <c r="O308" s="12"/>
      <c r="P308" s="12"/>
      <c r="Q308" s="12"/>
      <c r="R308" s="12"/>
      <c r="S308" s="12"/>
      <c r="T308" s="12"/>
      <c r="U308" s="12"/>
      <c r="V308" s="12"/>
      <c r="W308" s="12"/>
      <c r="X308" s="12"/>
      <c r="Y308" s="12"/>
      <c r="Z308" s="12"/>
      <c r="AA308" s="12"/>
      <c r="AB308" s="12"/>
      <c r="AC308" s="12"/>
    </row>
    <row r="309" spans="11:29" ht="15">
      <c r="K309" s="12"/>
      <c r="L309" s="12"/>
      <c r="M309" s="12"/>
      <c r="N309" s="12"/>
      <c r="O309" s="12"/>
      <c r="P309" s="12"/>
      <c r="Q309" s="12"/>
      <c r="R309" s="12"/>
      <c r="S309" s="12"/>
      <c r="T309" s="12"/>
      <c r="U309" s="12"/>
      <c r="V309" s="12"/>
      <c r="W309" s="12"/>
      <c r="X309" s="12"/>
      <c r="Y309" s="12"/>
      <c r="Z309" s="12"/>
      <c r="AA309" s="12"/>
      <c r="AB309" s="12"/>
      <c r="AC309" s="12"/>
    </row>
    <row r="310" spans="11:29" ht="15">
      <c r="K310" s="12"/>
      <c r="L310" s="12"/>
      <c r="M310" s="12"/>
      <c r="N310" s="12"/>
      <c r="O310" s="12"/>
      <c r="P310" s="12"/>
      <c r="Q310" s="12"/>
      <c r="R310" s="12"/>
      <c r="S310" s="12"/>
      <c r="T310" s="12"/>
      <c r="U310" s="12"/>
      <c r="V310" s="12"/>
      <c r="W310" s="12"/>
      <c r="X310" s="12"/>
      <c r="Y310" s="12"/>
      <c r="Z310" s="12"/>
      <c r="AA310" s="12"/>
      <c r="AB310" s="12"/>
      <c r="AC310" s="12"/>
    </row>
    <row r="311" spans="11:29" ht="15">
      <c r="K311" s="12"/>
      <c r="L311" s="12"/>
      <c r="M311" s="12"/>
      <c r="N311" s="12"/>
      <c r="O311" s="12"/>
      <c r="P311" s="12"/>
      <c r="Q311" s="12"/>
      <c r="R311" s="12"/>
      <c r="S311" s="12"/>
      <c r="T311" s="12"/>
      <c r="U311" s="12"/>
      <c r="V311" s="12"/>
      <c r="W311" s="12"/>
      <c r="X311" s="12"/>
      <c r="Y311" s="12"/>
      <c r="Z311" s="12"/>
      <c r="AA311" s="12"/>
      <c r="AB311" s="12"/>
      <c r="AC311" s="12"/>
    </row>
    <row r="312" spans="11:29" ht="15">
      <c r="K312" s="12"/>
      <c r="L312" s="12"/>
      <c r="M312" s="12"/>
      <c r="N312" s="12"/>
      <c r="O312" s="12"/>
      <c r="P312" s="12"/>
      <c r="Q312" s="12"/>
      <c r="R312" s="12"/>
      <c r="S312" s="12"/>
      <c r="T312" s="12"/>
      <c r="U312" s="12"/>
      <c r="V312" s="12"/>
      <c r="W312" s="12"/>
      <c r="X312" s="12"/>
      <c r="Y312" s="12"/>
      <c r="Z312" s="12"/>
      <c r="AA312" s="12"/>
      <c r="AB312" s="12"/>
      <c r="AC312" s="12"/>
    </row>
    <row r="313" spans="11:29" ht="15">
      <c r="K313" s="12"/>
      <c r="L313" s="12"/>
      <c r="M313" s="12"/>
      <c r="N313" s="12"/>
      <c r="O313" s="12"/>
      <c r="P313" s="12"/>
      <c r="Q313" s="12"/>
      <c r="R313" s="12"/>
      <c r="S313" s="12"/>
      <c r="T313" s="12"/>
      <c r="U313" s="12"/>
      <c r="V313" s="12"/>
      <c r="W313" s="12"/>
      <c r="X313" s="12"/>
      <c r="Y313" s="12"/>
      <c r="Z313" s="12"/>
      <c r="AA313" s="12"/>
      <c r="AB313" s="12"/>
      <c r="AC313" s="12"/>
    </row>
  </sheetData>
  <sheetProtection sheet="1"/>
  <mergeCells count="7">
    <mergeCell ref="I15:M15"/>
    <mergeCell ref="C8:H8"/>
    <mergeCell ref="E31:H31"/>
    <mergeCell ref="C1:D1"/>
    <mergeCell ref="C5:H5"/>
    <mergeCell ref="C6:H6"/>
    <mergeCell ref="C7:H7"/>
  </mergeCells>
  <conditionalFormatting sqref="E33:H35">
    <cfRule type="cellIs" priority="1" dxfId="1" operator="greaterThan" stopIfTrue="1">
      <formula>0.1</formula>
    </cfRule>
  </conditionalFormatting>
  <dataValidations count="4">
    <dataValidation type="whole" allowBlank="1" showInputMessage="1" showErrorMessage="1" errorTitle="Warning" error="Must be between 0 &amp; 100%" sqref="E24:E26">
      <formula1>0</formula1>
      <formula2>100</formula2>
    </dataValidation>
    <dataValidation type="decimal" operator="greaterThan" allowBlank="1" showInputMessage="1" showErrorMessage="1" error="Specific gravity must be&gt;1.00" sqref="E17">
      <formula1>0</formula1>
    </dataValidation>
    <dataValidation allowBlank="1" showInputMessage="1" showErrorMessage="1" promptTitle="Instruction" prompt="After entering data in this cell, select the unit from the drop down menu at the right hand side" sqref="E16 E21"/>
    <dataValidation allowBlank="1" showInputMessage="1" showErrorMessage="1" prompt="Select from the drop down menu at the right hand side" sqref="D15"/>
  </dataValidation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indexed="40"/>
  </sheetPr>
  <dimension ref="A1:AA120"/>
  <sheetViews>
    <sheetView showGridLines="0" zoomScalePageLayoutView="0" workbookViewId="0" topLeftCell="A1">
      <selection activeCell="B22" sqref="B22"/>
    </sheetView>
  </sheetViews>
  <sheetFormatPr defaultColWidth="9.140625" defaultRowHeight="15"/>
  <cols>
    <col min="1" max="1" width="8.57421875" style="183" customWidth="1"/>
    <col min="2" max="2" width="17.140625" style="183" customWidth="1"/>
    <col min="3" max="3" width="32.8515625" style="4" bestFit="1" customWidth="1"/>
    <col min="4" max="4" width="10.7109375" style="4" bestFit="1" customWidth="1"/>
    <col min="5" max="5" width="14.57421875" style="4" customWidth="1"/>
    <col min="6" max="8" width="13.57421875" style="4" customWidth="1"/>
    <col min="9" max="16384" width="9.140625" style="4" customWidth="1"/>
  </cols>
  <sheetData>
    <row r="1" spans="1:3" s="6" customFormat="1" ht="45.75" customHeight="1">
      <c r="A1" s="253"/>
      <c r="B1" s="253"/>
      <c r="C1" s="253"/>
    </row>
    <row r="2" spans="1:4" s="24" customFormat="1" ht="15">
      <c r="A2" s="4"/>
      <c r="B2" s="4"/>
      <c r="C2" s="24" t="s">
        <v>83</v>
      </c>
      <c r="D2" s="28"/>
    </row>
    <row r="3" spans="1:5" s="23" customFormat="1" ht="21.75" customHeight="1">
      <c r="A3" s="4"/>
      <c r="B3" s="4"/>
      <c r="C3" s="10" t="str">
        <f>Instructions!C4</f>
        <v>Version 3.0, Last Updated: June 17, 2013 AK &amp; ZI</v>
      </c>
      <c r="D3" s="282"/>
      <c r="E3" s="282"/>
    </row>
    <row r="4" spans="1:2" s="23" customFormat="1" ht="15">
      <c r="A4" s="183"/>
      <c r="B4" s="183"/>
    </row>
    <row r="5" spans="1:2" s="23" customFormat="1" ht="3" customHeight="1" thickBot="1">
      <c r="A5" s="184"/>
      <c r="B5" s="184"/>
    </row>
    <row r="6" spans="1:8" s="23" customFormat="1" ht="9.75" customHeight="1">
      <c r="A6" s="185"/>
      <c r="B6" s="185"/>
      <c r="C6" s="324" t="s">
        <v>190</v>
      </c>
      <c r="D6" s="325"/>
      <c r="E6" s="325"/>
      <c r="F6" s="325"/>
      <c r="G6" s="325"/>
      <c r="H6" s="326"/>
    </row>
    <row r="7" spans="1:12" s="23" customFormat="1" ht="22.5" customHeight="1" thickBot="1">
      <c r="A7" s="184"/>
      <c r="B7" s="184"/>
      <c r="C7" s="327"/>
      <c r="D7" s="328"/>
      <c r="E7" s="328"/>
      <c r="F7" s="328"/>
      <c r="G7" s="328"/>
      <c r="H7" s="329"/>
      <c r="I7" s="231"/>
      <c r="J7" s="231"/>
      <c r="K7" s="231"/>
      <c r="L7" s="24"/>
    </row>
    <row r="8" spans="1:21" s="23" customFormat="1" ht="16.5" thickBot="1">
      <c r="A8" s="185"/>
      <c r="B8" s="185"/>
      <c r="C8" s="109"/>
      <c r="I8" s="24"/>
      <c r="J8" s="3"/>
      <c r="K8" s="24"/>
      <c r="L8" s="24"/>
      <c r="M8" s="24"/>
      <c r="N8" s="24"/>
      <c r="O8" s="24"/>
      <c r="P8" s="24"/>
      <c r="Q8" s="24"/>
      <c r="R8" s="24"/>
      <c r="S8" s="24"/>
      <c r="T8" s="24"/>
      <c r="U8" s="24"/>
    </row>
    <row r="9" spans="1:21" s="23" customFormat="1" ht="17.25">
      <c r="A9" s="185"/>
      <c r="B9" s="185"/>
      <c r="C9" s="257"/>
      <c r="D9" s="264"/>
      <c r="E9" s="322" t="s">
        <v>169</v>
      </c>
      <c r="F9" s="322"/>
      <c r="G9" s="322"/>
      <c r="H9" s="323"/>
      <c r="J9" s="3"/>
      <c r="K9" s="24"/>
      <c r="L9" s="24"/>
      <c r="M9" s="24"/>
      <c r="N9" s="24"/>
      <c r="O9" s="24"/>
      <c r="P9" s="24"/>
      <c r="Q9" s="24"/>
      <c r="R9" s="24"/>
      <c r="S9" s="24"/>
      <c r="T9" s="24"/>
      <c r="U9" s="24"/>
    </row>
    <row r="10" spans="1:27" s="3" customFormat="1" ht="38.25" thickBot="1">
      <c r="A10" s="185"/>
      <c r="B10" s="185"/>
      <c r="C10" s="286" t="s">
        <v>158</v>
      </c>
      <c r="D10" s="287" t="s">
        <v>144</v>
      </c>
      <c r="E10" s="288" t="s">
        <v>170</v>
      </c>
      <c r="F10" s="289" t="s">
        <v>171</v>
      </c>
      <c r="G10" s="289" t="s">
        <v>172</v>
      </c>
      <c r="H10" s="290" t="s">
        <v>173</v>
      </c>
      <c r="I10" s="13"/>
      <c r="V10" s="12"/>
      <c r="W10" s="12"/>
      <c r="X10" s="12"/>
      <c r="Y10" s="12"/>
      <c r="Z10" s="12"/>
      <c r="AA10" s="12"/>
    </row>
    <row r="11" spans="1:27" s="3" customFormat="1" ht="18.75">
      <c r="A11" s="185"/>
      <c r="B11" s="185"/>
      <c r="C11" s="258" t="s">
        <v>177</v>
      </c>
      <c r="D11" s="265" t="s">
        <v>52</v>
      </c>
      <c r="E11" s="260">
        <v>0</v>
      </c>
      <c r="F11" s="225">
        <f>Calculations!F31+Calculations!G42+SUM(Calculations!G45:G48)</f>
        <v>0</v>
      </c>
      <c r="G11" s="225">
        <v>0</v>
      </c>
      <c r="H11" s="146">
        <f>Calculations!G57</f>
        <v>0</v>
      </c>
      <c r="I11" s="13"/>
      <c r="J11" s="12"/>
      <c r="K11" s="12"/>
      <c r="L11" s="12"/>
      <c r="M11" s="12"/>
      <c r="N11" s="12"/>
      <c r="O11" s="12"/>
      <c r="P11" s="12"/>
      <c r="Q11" s="12"/>
      <c r="R11" s="12"/>
      <c r="S11" s="12"/>
      <c r="T11" s="12"/>
      <c r="U11" s="12"/>
      <c r="V11" s="12"/>
      <c r="W11" s="12"/>
      <c r="X11" s="12"/>
      <c r="Y11" s="12"/>
      <c r="Z11" s="12"/>
      <c r="AA11" s="12"/>
    </row>
    <row r="12" spans="1:27" s="3" customFormat="1" ht="15.75">
      <c r="A12" s="185"/>
      <c r="B12" s="185"/>
      <c r="C12" s="258" t="s">
        <v>188</v>
      </c>
      <c r="D12" s="265" t="s">
        <v>52</v>
      </c>
      <c r="E12" s="260">
        <v>0</v>
      </c>
      <c r="F12" s="225">
        <f>Calculations!F32</f>
        <v>0</v>
      </c>
      <c r="G12" s="225">
        <v>0</v>
      </c>
      <c r="H12" s="146">
        <f>Calculations!G41</f>
        <v>0</v>
      </c>
      <c r="I12" s="13"/>
      <c r="U12" s="12"/>
      <c r="V12" s="12"/>
      <c r="W12" s="12"/>
      <c r="X12" s="12"/>
      <c r="Y12" s="12"/>
      <c r="Z12" s="12"/>
      <c r="AA12" s="12"/>
    </row>
    <row r="13" spans="1:27" s="3" customFormat="1" ht="16.5" thickBot="1">
      <c r="A13" s="185"/>
      <c r="B13" s="185"/>
      <c r="C13" s="259" t="s">
        <v>189</v>
      </c>
      <c r="D13" s="266" t="s">
        <v>52</v>
      </c>
      <c r="E13" s="261">
        <v>0</v>
      </c>
      <c r="F13" s="226">
        <f>Calculations!F68</f>
        <v>0</v>
      </c>
      <c r="G13" s="226">
        <v>0</v>
      </c>
      <c r="H13" s="147">
        <f>Calculations!F79</f>
        <v>0</v>
      </c>
      <c r="I13" s="13"/>
      <c r="U13" s="12"/>
      <c r="V13" s="12"/>
      <c r="W13" s="12"/>
      <c r="X13" s="12"/>
      <c r="Y13" s="12"/>
      <c r="Z13" s="12"/>
      <c r="AA13" s="12"/>
    </row>
    <row r="14" spans="1:27" s="3" customFormat="1" ht="15.75">
      <c r="A14" s="183"/>
      <c r="B14" s="183"/>
      <c r="C14" s="33" t="s">
        <v>72</v>
      </c>
      <c r="D14" s="271"/>
      <c r="E14" s="272"/>
      <c r="F14" s="273"/>
      <c r="G14" s="273"/>
      <c r="H14" s="274"/>
      <c r="I14" s="13"/>
      <c r="U14" s="12"/>
      <c r="V14" s="12"/>
      <c r="W14" s="12"/>
      <c r="X14" s="12"/>
      <c r="Y14" s="12"/>
      <c r="Z14" s="12"/>
      <c r="AA14" s="12"/>
    </row>
    <row r="15" spans="1:27" s="3" customFormat="1" ht="15.75">
      <c r="A15" s="183"/>
      <c r="B15" s="183"/>
      <c r="C15" s="21" t="s">
        <v>5</v>
      </c>
      <c r="D15" s="267" t="s">
        <v>48</v>
      </c>
      <c r="E15" s="262">
        <v>0</v>
      </c>
      <c r="F15" s="262">
        <f>IF(SUMIF(Calculations!$D$13:$D$30,'All Substances'!D15,Calculations!$F$13:$F$30)&gt;0,SUMIF(Calculations!$D$13:$D$30,'All Substances'!D15,Calculations!$F$13:$F$30),SUMIF(Calculations!$D$42:$D$56,'All Substances'!D15,Calculations!$G$42:$G$56))</f>
        <v>0</v>
      </c>
      <c r="G15" s="227">
        <v>0</v>
      </c>
      <c r="H15" s="111">
        <f>SUMIF(Calculations!$D$42:$D$56,D15,Calculations!$G$42:$G$56)</f>
        <v>0</v>
      </c>
      <c r="I15" s="13"/>
      <c r="U15" s="12"/>
      <c r="V15" s="12"/>
      <c r="W15" s="12"/>
      <c r="X15" s="12"/>
      <c r="Y15" s="12"/>
      <c r="Z15" s="12"/>
      <c r="AA15" s="12"/>
    </row>
    <row r="16" spans="1:27" s="3" customFormat="1" ht="15.75">
      <c r="A16" s="183"/>
      <c r="B16" s="183"/>
      <c r="C16" s="21" t="s">
        <v>6</v>
      </c>
      <c r="D16" s="267" t="s">
        <v>46</v>
      </c>
      <c r="E16" s="262">
        <v>0</v>
      </c>
      <c r="F16" s="262">
        <f>IF(SUMIF(Calculations!$D$13:$D$30,'All Substances'!D16,Calculations!$F$13:$F$30)&gt;0,SUMIF(Calculations!$D$13:$D$30,'All Substances'!D16,Calculations!$F$13:$F$30),SUMIF(Calculations!$D$42:$D$56,'All Substances'!D16,Calculations!$G$42:$G$56))</f>
        <v>0</v>
      </c>
      <c r="G16" s="227">
        <v>0</v>
      </c>
      <c r="H16" s="111">
        <f>SUMIF(Calculations!$D$42:$D$56,D16,Calculations!$G$42:$G$56)</f>
        <v>0</v>
      </c>
      <c r="I16" s="13"/>
      <c r="U16" s="12"/>
      <c r="V16" s="12"/>
      <c r="W16" s="12"/>
      <c r="X16" s="12"/>
      <c r="Y16" s="12"/>
      <c r="Z16" s="12"/>
      <c r="AA16" s="12"/>
    </row>
    <row r="17" spans="1:27" s="3" customFormat="1" ht="15.75">
      <c r="A17" s="183"/>
      <c r="B17" s="183"/>
      <c r="C17" s="21" t="s">
        <v>7</v>
      </c>
      <c r="D17" s="267" t="s">
        <v>45</v>
      </c>
      <c r="E17" s="262">
        <v>0</v>
      </c>
      <c r="F17" s="262">
        <f>IF(SUMIF(Calculations!$D$13:$D$30,'All Substances'!D17,Calculations!$F$13:$F$30)&gt;0,SUMIF(Calculations!$D$13:$D$30,'All Substances'!D17,Calculations!$F$13:$F$30),SUMIF(Calculations!$D$42:$D$56,'All Substances'!D17,Calculations!$G$42:$G$56))</f>
        <v>0</v>
      </c>
      <c r="G17" s="227">
        <v>0</v>
      </c>
      <c r="H17" s="111">
        <f>SUMIF(Calculations!$D$42:$D$56,D17,Calculations!$G$42:$G$56)</f>
        <v>0</v>
      </c>
      <c r="I17" s="13"/>
      <c r="U17" s="12"/>
      <c r="V17" s="12"/>
      <c r="W17" s="12"/>
      <c r="X17" s="12"/>
      <c r="Y17" s="12"/>
      <c r="Z17" s="12"/>
      <c r="AA17" s="12"/>
    </row>
    <row r="18" spans="1:27" s="3" customFormat="1" ht="15">
      <c r="A18" s="183"/>
      <c r="B18" s="183"/>
      <c r="C18" s="21" t="s">
        <v>31</v>
      </c>
      <c r="D18" s="267" t="s">
        <v>32</v>
      </c>
      <c r="E18" s="262">
        <v>0</v>
      </c>
      <c r="F18" s="262">
        <f>IF(SUMIF(Calculations!$D$13:$D$30,'All Substances'!D18,Calculations!$F$13:$F$30)&gt;0,SUMIF(Calculations!$D$13:$D$30,'All Substances'!D18,Calculations!$F$13:$F$30),SUMIF(Calculations!$D$42:$D$56,'All Substances'!D18,Calculations!$G$42:$G$56))</f>
        <v>0</v>
      </c>
      <c r="G18" s="227">
        <v>0</v>
      </c>
      <c r="H18" s="111">
        <f>SUMIF(Calculations!$D$42:$D$56,D18,Calculations!$G$42:$G$56)</f>
        <v>0</v>
      </c>
      <c r="I18" s="13"/>
      <c r="U18" s="12"/>
      <c r="V18" s="12"/>
      <c r="W18" s="12"/>
      <c r="X18" s="12"/>
      <c r="Y18" s="12"/>
      <c r="Z18" s="12"/>
      <c r="AA18" s="12"/>
    </row>
    <row r="19" spans="1:27" s="3" customFormat="1" ht="15">
      <c r="A19" s="183"/>
      <c r="B19" s="183"/>
      <c r="C19" s="21" t="s">
        <v>8</v>
      </c>
      <c r="D19" s="267" t="s">
        <v>49</v>
      </c>
      <c r="E19" s="262">
        <v>0</v>
      </c>
      <c r="F19" s="262">
        <f>IF(SUMIF(Calculations!$D$13:$D$30,'All Substances'!D19,Calculations!$F$13:$F$30)&gt;0,SUMIF(Calculations!$D$13:$D$30,'All Substances'!D19,Calculations!$F$13:$F$30),SUMIF(Calculations!$D$42:$D$56,'All Substances'!D19,Calculations!$G$42:$G$56))</f>
        <v>0</v>
      </c>
      <c r="G19" s="227">
        <v>0</v>
      </c>
      <c r="H19" s="111">
        <f>SUMIF(Calculations!$D$42:$D$56,D19,Calculations!$G$42:$G$56)</f>
        <v>0</v>
      </c>
      <c r="I19" s="13"/>
      <c r="U19" s="12"/>
      <c r="V19" s="12"/>
      <c r="W19" s="12"/>
      <c r="X19" s="12"/>
      <c r="Y19" s="12"/>
      <c r="Z19" s="12"/>
      <c r="AA19" s="12"/>
    </row>
    <row r="20" spans="1:27" s="3" customFormat="1" ht="15">
      <c r="A20" s="183"/>
      <c r="B20" s="183"/>
      <c r="C20" s="21" t="s">
        <v>9</v>
      </c>
      <c r="D20" s="267" t="s">
        <v>44</v>
      </c>
      <c r="E20" s="262">
        <v>0</v>
      </c>
      <c r="F20" s="262">
        <f>IF(SUMIF(Calculations!$D$13:$D$30,'All Substances'!D20,Calculations!$F$13:$F$30)&gt;0,SUMIF(Calculations!$D$13:$D$30,'All Substances'!D20,Calculations!$F$13:$F$30),SUMIF(Calculations!$D$42:$D$56,'All Substances'!D20,Calculations!$G$42:$G$56))</f>
        <v>0</v>
      </c>
      <c r="G20" s="227">
        <v>0</v>
      </c>
      <c r="H20" s="111">
        <f>SUMIF(Calculations!$D$42:$D$56,D20,Calculations!$G$42:$G$56)</f>
        <v>0</v>
      </c>
      <c r="I20" s="13"/>
      <c r="U20" s="12"/>
      <c r="V20" s="12"/>
      <c r="W20" s="12"/>
      <c r="X20" s="12"/>
      <c r="Y20" s="12"/>
      <c r="Z20" s="12"/>
      <c r="AA20" s="12"/>
    </row>
    <row r="21" spans="1:27" s="3" customFormat="1" ht="15">
      <c r="A21" s="183"/>
      <c r="B21" s="183"/>
      <c r="C21" s="21" t="s">
        <v>10</v>
      </c>
      <c r="D21" s="267" t="s">
        <v>52</v>
      </c>
      <c r="E21" s="262">
        <v>0</v>
      </c>
      <c r="F21" s="262">
        <f>IF(SUMIF(Calculations!$C$13:$C$30,'All Substances'!C21,Calculations!$F$13:$F$30)&gt;0,SUMIF(Calculations!$C$13:$C$30,'All Substances'!C21,Calculations!$F$13:$F$30),SUMIF(Calculations!$C$42:$C$56,'All Substances'!C21,Calculations!$G$42:$G$56))</f>
        <v>0</v>
      </c>
      <c r="G21" s="227">
        <v>0</v>
      </c>
      <c r="H21" s="111">
        <f>SUMIF(Calculations!$C$42:$C$56,C21,Calculations!$G$42:$G$56)</f>
        <v>0</v>
      </c>
      <c r="I21" s="13"/>
      <c r="U21" s="12"/>
      <c r="V21" s="12"/>
      <c r="W21" s="12"/>
      <c r="X21" s="12"/>
      <c r="Y21" s="12"/>
      <c r="Z21" s="12"/>
      <c r="AA21" s="12"/>
    </row>
    <row r="22" spans="1:27" s="3" customFormat="1" ht="15">
      <c r="A22" s="183"/>
      <c r="B22" s="183"/>
      <c r="C22" s="21" t="s">
        <v>11</v>
      </c>
      <c r="D22" s="267" t="s">
        <v>47</v>
      </c>
      <c r="E22" s="262">
        <v>0</v>
      </c>
      <c r="F22" s="262">
        <f>IF(SUMIF(Calculations!$D$13:$D$30,'All Substances'!D22,Calculations!$F$13:$F$30)&gt;0,SUMIF(Calculations!$D$13:$D$30,'All Substances'!D22,Calculations!$F$13:$F$30),SUMIF(Calculations!$D$42:$D$56,'All Substances'!D22,Calculations!$G$42:$G$56))</f>
        <v>0</v>
      </c>
      <c r="G22" s="227">
        <v>0</v>
      </c>
      <c r="H22" s="111">
        <f>SUMIF(Calculations!$D$42:$D$56,D22,Calculations!$G$42:$G$56)</f>
        <v>0</v>
      </c>
      <c r="I22" s="13"/>
      <c r="K22" s="30"/>
      <c r="L22" s="29"/>
      <c r="M22" s="29"/>
      <c r="U22" s="12"/>
      <c r="V22" s="12"/>
      <c r="W22" s="12"/>
      <c r="X22" s="12"/>
      <c r="Y22" s="12"/>
      <c r="Z22" s="12"/>
      <c r="AA22" s="12"/>
    </row>
    <row r="23" spans="1:27" s="3" customFormat="1" ht="15">
      <c r="A23" s="183"/>
      <c r="B23" s="183"/>
      <c r="C23" s="21" t="s">
        <v>12</v>
      </c>
      <c r="D23" s="267" t="s">
        <v>52</v>
      </c>
      <c r="E23" s="262">
        <v>0</v>
      </c>
      <c r="F23" s="262">
        <f>IF(SUMIF(Calculations!$C$13:$C$30,'All Substances'!C23,Calculations!$F$13:$F$30)&gt;0,SUMIF(Calculations!$C$13:$C$30,'All Substances'!C23,Calculations!$F$13:$F$30),SUMIF(Calculations!$C$42:$C$56,'All Substances'!C23,Calculations!$G$42:$G$56))</f>
        <v>0</v>
      </c>
      <c r="G23" s="227">
        <v>0</v>
      </c>
      <c r="H23" s="111">
        <f>SUMIF(Calculations!$C$42:$C$56,C23,Calculations!$G$42:$G$56)</f>
        <v>0</v>
      </c>
      <c r="I23" s="13"/>
      <c r="K23" s="29"/>
      <c r="L23" s="29"/>
      <c r="M23" s="29"/>
      <c r="U23" s="12"/>
      <c r="V23" s="12"/>
      <c r="W23" s="12"/>
      <c r="X23" s="12"/>
      <c r="Y23" s="12"/>
      <c r="Z23" s="12"/>
      <c r="AA23" s="12"/>
    </row>
    <row r="24" spans="1:27" s="3" customFormat="1" ht="15">
      <c r="A24" s="183"/>
      <c r="B24" s="183"/>
      <c r="C24" s="21" t="s">
        <v>13</v>
      </c>
      <c r="D24" s="267" t="s">
        <v>52</v>
      </c>
      <c r="E24" s="262">
        <v>0</v>
      </c>
      <c r="F24" s="262">
        <f>IF(SUMIF(Calculations!$C$13:$C$30,'All Substances'!C24,Calculations!$F$13:$F$30)&gt;0,SUMIF(Calculations!$C$13:$C$30,'All Substances'!C24,Calculations!$F$13:$F$30),SUMIF(Calculations!$C$42:$C$56,'All Substances'!C24,Calculations!$G$42:$G$56))</f>
        <v>0</v>
      </c>
      <c r="G24" s="227">
        <v>0</v>
      </c>
      <c r="H24" s="111">
        <f>SUMIF(Calculations!$C$42:$C$56,C24,Calculations!$G$42:$G$56)</f>
        <v>0</v>
      </c>
      <c r="I24" s="13"/>
      <c r="K24" s="29"/>
      <c r="L24" s="29"/>
      <c r="M24" s="29"/>
      <c r="U24" s="12"/>
      <c r="V24" s="12"/>
      <c r="W24" s="12"/>
      <c r="X24" s="12"/>
      <c r="Y24" s="12"/>
      <c r="Z24" s="12"/>
      <c r="AA24" s="12"/>
    </row>
    <row r="25" spans="1:27" s="3" customFormat="1" ht="15">
      <c r="A25" s="183"/>
      <c r="B25" s="183"/>
      <c r="C25" s="21" t="s">
        <v>14</v>
      </c>
      <c r="D25" s="267" t="s">
        <v>43</v>
      </c>
      <c r="E25" s="262">
        <v>0</v>
      </c>
      <c r="F25" s="262">
        <f>IF(SUMIF(Calculations!$D$13:$D$30,'All Substances'!D25,Calculations!$F$13:$F$30)&gt;0,SUMIF(Calculations!$D$13:$D$30,'All Substances'!D25,Calculations!$F$13:$F$30),SUMIF(Calculations!$D$42:$D$56,'All Substances'!D25,Calculations!$G$42:$G$56))</f>
        <v>0</v>
      </c>
      <c r="G25" s="227">
        <v>0</v>
      </c>
      <c r="H25" s="111">
        <f>SUMIF(Calculations!$D$42:$D$56,D25,Calculations!$G$42:$G$56)</f>
        <v>0</v>
      </c>
      <c r="I25" s="13"/>
      <c r="K25" s="29"/>
      <c r="L25" s="29"/>
      <c r="M25" s="29"/>
      <c r="U25" s="12"/>
      <c r="V25" s="12"/>
      <c r="W25" s="12"/>
      <c r="X25" s="12"/>
      <c r="Y25" s="12"/>
      <c r="Z25" s="12"/>
      <c r="AA25" s="12"/>
    </row>
    <row r="26" spans="1:27" s="3" customFormat="1" ht="15">
      <c r="A26" s="183"/>
      <c r="B26" s="183"/>
      <c r="C26" s="21" t="s">
        <v>15</v>
      </c>
      <c r="D26" s="267" t="s">
        <v>52</v>
      </c>
      <c r="E26" s="262">
        <v>0</v>
      </c>
      <c r="F26" s="262">
        <f>IF(SUMIF(Calculations!$C$13:$C$30,'All Substances'!C26,Calculations!$F$13:$F$30)&gt;0,SUMIF(Calculations!$C$13:$C$30,'All Substances'!C26,Calculations!$F$13:$F$30),SUMIF(Calculations!$C$42:$C$56,'All Substances'!C26,Calculations!$G$42:$G$56))</f>
        <v>0</v>
      </c>
      <c r="G26" s="227">
        <v>0</v>
      </c>
      <c r="H26" s="111">
        <f>SUMIF(Calculations!$C$42:$C$56,C26,Calculations!$G$42:$G$56)</f>
        <v>0</v>
      </c>
      <c r="I26" s="13"/>
      <c r="K26" s="29"/>
      <c r="L26" s="29"/>
      <c r="M26" s="29"/>
      <c r="U26" s="12"/>
      <c r="V26" s="12"/>
      <c r="W26" s="12"/>
      <c r="X26" s="12"/>
      <c r="Y26" s="12"/>
      <c r="Z26" s="12"/>
      <c r="AA26" s="12"/>
    </row>
    <row r="27" spans="1:27" s="3" customFormat="1" ht="15">
      <c r="A27" s="183"/>
      <c r="B27" s="183"/>
      <c r="C27" s="21" t="s">
        <v>16</v>
      </c>
      <c r="D27" s="267" t="s">
        <v>33</v>
      </c>
      <c r="E27" s="262">
        <v>0</v>
      </c>
      <c r="F27" s="262">
        <f>IF(SUMIF(Calculations!$D$13:$D$30,'All Substances'!D27,Calculations!$F$13:$F$30)&gt;0,SUMIF(Calculations!$D$13:$D$30,'All Substances'!D27,Calculations!$F$13:$F$30),SUMIF(Calculations!$D$42:$D$56,'All Substances'!D27,Calculations!$G$42:$G$56))</f>
        <v>0</v>
      </c>
      <c r="G27" s="227">
        <v>0</v>
      </c>
      <c r="H27" s="111">
        <f>SUMIF(Calculations!$D$42:$D$56,D27,Calculations!$G$42:$G$56)</f>
        <v>0</v>
      </c>
      <c r="I27" s="13"/>
      <c r="K27" s="29"/>
      <c r="L27" s="29"/>
      <c r="M27" s="29"/>
      <c r="U27" s="12"/>
      <c r="V27" s="12"/>
      <c r="W27" s="12"/>
      <c r="X27" s="12"/>
      <c r="Y27" s="12"/>
      <c r="Z27" s="12"/>
      <c r="AA27" s="12"/>
    </row>
    <row r="28" spans="1:27" s="3" customFormat="1" ht="15">
      <c r="A28" s="183"/>
      <c r="B28" s="183"/>
      <c r="C28" s="21" t="s">
        <v>17</v>
      </c>
      <c r="D28" s="267" t="s">
        <v>42</v>
      </c>
      <c r="E28" s="262">
        <v>0</v>
      </c>
      <c r="F28" s="262">
        <f>IF(SUMIF(Calculations!$D$13:$D$30,'All Substances'!D28,Calculations!$F$13:$F$30)&gt;0,SUMIF(Calculations!$D$13:$D$30,'All Substances'!D28,Calculations!$F$13:$F$30),SUMIF(Calculations!$D$42:$D$56,'All Substances'!D28,Calculations!$G$42:$G$56))</f>
        <v>0</v>
      </c>
      <c r="G28" s="227">
        <v>0</v>
      </c>
      <c r="H28" s="111">
        <f>SUMIF(Calculations!$D$42:$D$56,D28,Calculations!$G$42:$G$56)</f>
        <v>0</v>
      </c>
      <c r="I28" s="13"/>
      <c r="K28" s="31"/>
      <c r="L28" s="29"/>
      <c r="M28" s="29"/>
      <c r="U28" s="12"/>
      <c r="V28" s="12"/>
      <c r="W28" s="12"/>
      <c r="X28" s="12"/>
      <c r="Y28" s="12"/>
      <c r="Z28" s="12"/>
      <c r="AA28" s="12"/>
    </row>
    <row r="29" spans="1:27" s="3" customFormat="1" ht="15">
      <c r="A29" s="183"/>
      <c r="B29" s="183"/>
      <c r="C29" s="21" t="s">
        <v>18</v>
      </c>
      <c r="D29" s="267" t="s">
        <v>52</v>
      </c>
      <c r="E29" s="262">
        <v>0</v>
      </c>
      <c r="F29" s="262">
        <f>IF(SUMIF(Calculations!$C$13:$C$30,'All Substances'!C29,Calculations!$F$13:$F$30)&gt;0,SUMIF(Calculations!$C$13:$C$30,'All Substances'!C29,Calculations!$F$13:$F$30),SUMIF(Calculations!$C$42:$C$56,'All Substances'!C29,Calculations!$G$42:$G$56))</f>
        <v>0</v>
      </c>
      <c r="G29" s="227">
        <v>0</v>
      </c>
      <c r="H29" s="111">
        <f>SUMIF(Calculations!$C$42:$C$56,C29,Calculations!$G$42:$G$56)</f>
        <v>0</v>
      </c>
      <c r="I29" s="13"/>
      <c r="K29" s="31"/>
      <c r="L29" s="29"/>
      <c r="M29" s="29"/>
      <c r="U29" s="12"/>
      <c r="V29" s="12"/>
      <c r="W29" s="12"/>
      <c r="X29" s="12"/>
      <c r="Y29" s="12"/>
      <c r="Z29" s="12"/>
      <c r="AA29" s="12"/>
    </row>
    <row r="30" spans="1:27" s="3" customFormat="1" ht="15">
      <c r="A30" s="183"/>
      <c r="B30" s="183"/>
      <c r="C30" s="21" t="s">
        <v>19</v>
      </c>
      <c r="D30" s="267" t="s">
        <v>53</v>
      </c>
      <c r="E30" s="262">
        <v>0</v>
      </c>
      <c r="F30" s="262">
        <f>IF(SUMIF(Calculations!$D$13:$D$30,'All Substances'!D30,Calculations!$F$13:$F$30)&gt;0,SUMIF(Calculations!$D$13:$D$30,'All Substances'!D30,Calculations!$F$13:$F$30),SUMIF(Calculations!$D$42:$D$56,'All Substances'!D30,Calculations!$G$42:$G$56))</f>
        <v>0</v>
      </c>
      <c r="G30" s="227">
        <v>0</v>
      </c>
      <c r="H30" s="111">
        <f>SUMIF(Calculations!$D$42:$D$56,D30,Calculations!$G$42:$G$56)</f>
        <v>0</v>
      </c>
      <c r="I30" s="13"/>
      <c r="K30" s="29"/>
      <c r="L30" s="29"/>
      <c r="M30" s="29"/>
      <c r="U30" s="12"/>
      <c r="V30" s="12"/>
      <c r="W30" s="12"/>
      <c r="X30" s="12"/>
      <c r="Y30" s="12"/>
      <c r="Z30" s="12"/>
      <c r="AA30" s="12"/>
    </row>
    <row r="31" spans="1:27" s="3" customFormat="1" ht="15">
      <c r="A31" s="183"/>
      <c r="B31" s="183"/>
      <c r="C31" s="21" t="s">
        <v>20</v>
      </c>
      <c r="D31" s="268" t="s">
        <v>54</v>
      </c>
      <c r="E31" s="262">
        <v>0</v>
      </c>
      <c r="F31" s="262">
        <f>IF(SUMIF(Calculations!$D$13:$D$30,'All Substances'!D31,Calculations!$F$13:$F$30)&gt;0,SUMIF(Calculations!$D$13:$D$30,'All Substances'!D31,Calculations!$F$13:$F$30),SUMIF(Calculations!$D$42:$D$56,'All Substances'!D31,Calculations!$G$42:$G$56))</f>
        <v>0</v>
      </c>
      <c r="G31" s="227">
        <v>0</v>
      </c>
      <c r="H31" s="111">
        <f>SUMIF(Calculations!$D$42:$D$56,D31,Calculations!$G$42:$G$56)</f>
        <v>0</v>
      </c>
      <c r="I31" s="13"/>
      <c r="K31" s="29"/>
      <c r="L31" s="29"/>
      <c r="M31" s="29"/>
      <c r="U31" s="12"/>
      <c r="V31" s="12"/>
      <c r="W31" s="12"/>
      <c r="X31" s="12"/>
      <c r="Y31" s="12"/>
      <c r="Z31" s="12"/>
      <c r="AA31" s="12"/>
    </row>
    <row r="32" spans="1:27" s="3" customFormat="1" ht="15">
      <c r="A32" s="183"/>
      <c r="B32" s="183"/>
      <c r="C32" s="21" t="s">
        <v>21</v>
      </c>
      <c r="D32" s="267" t="s">
        <v>55</v>
      </c>
      <c r="E32" s="262">
        <v>0</v>
      </c>
      <c r="F32" s="262">
        <f>IF(SUMIF(Calculations!$D$13:$D$30,'All Substances'!D32,Calculations!$F$13:$F$30)&gt;0,SUMIF(Calculations!$D$13:$D$30,'All Substances'!D32,Calculations!$F$13:$F$30),SUMIF(Calculations!$D$42:$D$56,'All Substances'!D32,Calculations!$G$42:$G$56))</f>
        <v>0</v>
      </c>
      <c r="G32" s="227">
        <v>0</v>
      </c>
      <c r="H32" s="111">
        <f>SUMIF(Calculations!$D$42:$D$56,D32,Calculations!$G$42:$G$56)</f>
        <v>0</v>
      </c>
      <c r="I32" s="13"/>
      <c r="K32" s="29"/>
      <c r="L32" s="29"/>
      <c r="M32" s="29"/>
      <c r="U32" s="12"/>
      <c r="V32" s="12"/>
      <c r="W32" s="12"/>
      <c r="X32" s="12"/>
      <c r="Y32" s="12"/>
      <c r="Z32" s="12"/>
      <c r="AA32" s="12"/>
    </row>
    <row r="33" spans="1:27" s="3" customFormat="1" ht="15">
      <c r="A33" s="183"/>
      <c r="B33" s="183"/>
      <c r="C33" s="21" t="s">
        <v>29</v>
      </c>
      <c r="D33" s="267" t="s">
        <v>30</v>
      </c>
      <c r="E33" s="262">
        <v>0</v>
      </c>
      <c r="F33" s="262">
        <f>IF(SUMIF(Calculations!$D$13:$D$30,'All Substances'!D33,Calculations!$F$13:$F$30)&gt;0,SUMIF(Calculations!$D$13:$D$30,'All Substances'!D33,Calculations!$F$13:$F$30),SUMIF(Calculations!$D$42:$D$56,'All Substances'!D33,Calculations!$G$42:$G$56))</f>
        <v>0</v>
      </c>
      <c r="G33" s="227">
        <v>0</v>
      </c>
      <c r="H33" s="111">
        <f>SUMIF(Calculations!$D$42:$D$56,D33,Calculations!$G$42:$G$56)</f>
        <v>0</v>
      </c>
      <c r="I33" s="13"/>
      <c r="K33" s="29"/>
      <c r="L33" s="29"/>
      <c r="M33" s="29"/>
      <c r="U33" s="12"/>
      <c r="V33" s="12"/>
      <c r="W33" s="12"/>
      <c r="X33" s="12"/>
      <c r="Y33" s="12"/>
      <c r="Z33" s="12"/>
      <c r="AA33" s="12"/>
    </row>
    <row r="34" spans="1:27" s="3" customFormat="1" ht="15">
      <c r="A34" s="183"/>
      <c r="B34" s="183"/>
      <c r="C34" s="21" t="s">
        <v>34</v>
      </c>
      <c r="D34" s="267" t="s">
        <v>35</v>
      </c>
      <c r="E34" s="262">
        <v>0</v>
      </c>
      <c r="F34" s="262">
        <f>IF(SUMIF(Calculations!$D$13:$D$30,'All Substances'!D34,Calculations!$F$13:$F$30)&gt;0,SUMIF(Calculations!$D$13:$D$30,'All Substances'!D34,Calculations!$F$13:$F$30),SUMIF(Calculations!$D$42:$D$56,'All Substances'!D34,Calculations!$G$42:$G$56))</f>
        <v>0</v>
      </c>
      <c r="G34" s="227">
        <v>0</v>
      </c>
      <c r="H34" s="111">
        <f>SUMIF(Calculations!$D$42:$D$56,D34,Calculations!$G$42:$G$56)</f>
        <v>0</v>
      </c>
      <c r="I34" s="13"/>
      <c r="K34" s="29"/>
      <c r="L34" s="29"/>
      <c r="M34" s="29"/>
      <c r="U34" s="12"/>
      <c r="V34" s="12"/>
      <c r="W34" s="12"/>
      <c r="X34" s="12"/>
      <c r="Y34" s="12"/>
      <c r="Z34" s="12"/>
      <c r="AA34" s="12"/>
    </row>
    <row r="35" spans="1:27" s="3" customFormat="1" ht="15">
      <c r="A35" s="183"/>
      <c r="B35" s="183"/>
      <c r="C35" s="21" t="s">
        <v>36</v>
      </c>
      <c r="D35" s="267" t="s">
        <v>38</v>
      </c>
      <c r="E35" s="262">
        <v>0</v>
      </c>
      <c r="F35" s="262">
        <f>IF(SUMIF(Calculations!$D$13:$D$30,'All Substances'!D35,Calculations!$F$13:$F$30)&gt;0,SUMIF(Calculations!$D$13:$D$30,'All Substances'!D35,Calculations!$F$13:$F$30),SUMIF(Calculations!$D$42:$D$56,'All Substances'!D35,Calculations!$G$42:$G$56))</f>
        <v>0</v>
      </c>
      <c r="G35" s="227">
        <v>0</v>
      </c>
      <c r="H35" s="111">
        <f>SUMIF(Calculations!$D$42:$D$56,D35,Calculations!$G$42:$G$56)</f>
        <v>0</v>
      </c>
      <c r="I35" s="13"/>
      <c r="K35" s="29"/>
      <c r="L35" s="29"/>
      <c r="M35" s="29"/>
      <c r="U35" s="12"/>
      <c r="V35" s="12"/>
      <c r="W35" s="12"/>
      <c r="X35" s="12"/>
      <c r="Y35" s="12"/>
      <c r="Z35" s="12"/>
      <c r="AA35" s="12"/>
    </row>
    <row r="36" spans="1:27" s="3" customFormat="1" ht="15">
      <c r="A36" s="183"/>
      <c r="B36" s="183"/>
      <c r="C36" s="21" t="s">
        <v>39</v>
      </c>
      <c r="D36" s="267" t="s">
        <v>37</v>
      </c>
      <c r="E36" s="262">
        <v>0</v>
      </c>
      <c r="F36" s="262">
        <f>IF(SUMIF(Calculations!$D$13:$D$30,'All Substances'!D36,Calculations!$F$13:$F$30)&gt;0,SUMIF(Calculations!$D$13:$D$30,'All Substances'!D36,Calculations!$F$13:$F$30),SUMIF(Calculations!$D$42:$D$56,'All Substances'!D36,Calculations!$G$42:$G$56))</f>
        <v>0</v>
      </c>
      <c r="G36" s="227">
        <v>0</v>
      </c>
      <c r="H36" s="111">
        <f>SUMIF(Calculations!$D$42:$D$56,D36,Calculations!$G$42:$G$56)</f>
        <v>0</v>
      </c>
      <c r="I36" s="13"/>
      <c r="K36" s="29"/>
      <c r="L36" s="29"/>
      <c r="M36" s="29"/>
      <c r="U36" s="12"/>
      <c r="V36" s="12"/>
      <c r="W36" s="12"/>
      <c r="X36" s="12"/>
      <c r="Y36" s="12"/>
      <c r="Z36" s="12"/>
      <c r="AA36" s="12"/>
    </row>
    <row r="37" spans="1:27" s="3" customFormat="1" ht="15">
      <c r="A37" s="183"/>
      <c r="B37" s="183"/>
      <c r="C37" s="21" t="s">
        <v>40</v>
      </c>
      <c r="D37" s="267" t="s">
        <v>41</v>
      </c>
      <c r="E37" s="262">
        <v>0</v>
      </c>
      <c r="F37" s="262">
        <f>IF(SUMIF(Calculations!$D$13:$D$30,'All Substances'!D37,Calculations!$F$13:$F$30)&gt;0,SUMIF(Calculations!$D$13:$D$30,'All Substances'!D37,Calculations!$F$13:$F$30),SUMIF(Calculations!$D$42:$D$56,'All Substances'!D37,Calculations!$G$42:$G$56))</f>
        <v>0</v>
      </c>
      <c r="G37" s="227">
        <v>0</v>
      </c>
      <c r="H37" s="111">
        <f>SUMIF(Calculations!$D$42:$D$56,D37,Calculations!$G$42:$G$56)</f>
        <v>0</v>
      </c>
      <c r="I37" s="13"/>
      <c r="K37" s="29"/>
      <c r="L37" s="29"/>
      <c r="M37" s="29"/>
      <c r="U37" s="12"/>
      <c r="V37" s="12"/>
      <c r="W37" s="12"/>
      <c r="X37" s="12"/>
      <c r="Y37" s="12"/>
      <c r="Z37" s="12"/>
      <c r="AA37" s="12"/>
    </row>
    <row r="38" spans="1:27" s="3" customFormat="1" ht="15">
      <c r="A38" s="183"/>
      <c r="B38" s="183"/>
      <c r="C38" s="21" t="s">
        <v>5</v>
      </c>
      <c r="D38" s="267" t="s">
        <v>48</v>
      </c>
      <c r="E38" s="262">
        <v>0</v>
      </c>
      <c r="F38" s="262">
        <f>IF(SUMIF(Calculations!$D$13:$D$30,'All Substances'!D38,Calculations!$F$13:$F$30)&gt;0,SUMIF(Calculations!$D$13:$D$30,'All Substances'!D38,Calculations!$F$13:$F$30),SUMIF(Calculations!$D$42:$D$56,'All Substances'!D38,Calculations!$G$42:$G$56))</f>
        <v>0</v>
      </c>
      <c r="G38" s="227">
        <v>0</v>
      </c>
      <c r="H38" s="111">
        <f>SUMIF(Calculations!$D$42:$D$56,D38,Calculations!$G$42:$G$56)</f>
        <v>0</v>
      </c>
      <c r="I38" s="13"/>
      <c r="K38" s="29"/>
      <c r="L38" s="29"/>
      <c r="M38" s="29"/>
      <c r="U38" s="12"/>
      <c r="V38" s="12"/>
      <c r="W38" s="12"/>
      <c r="X38" s="12"/>
      <c r="Y38" s="12"/>
      <c r="Z38" s="12"/>
      <c r="AA38" s="12"/>
    </row>
    <row r="39" spans="1:27" s="3" customFormat="1" ht="15">
      <c r="A39" s="183"/>
      <c r="B39" s="183"/>
      <c r="C39" s="21" t="s">
        <v>73</v>
      </c>
      <c r="D39" s="269" t="s">
        <v>75</v>
      </c>
      <c r="E39" s="262">
        <v>0</v>
      </c>
      <c r="F39" s="262">
        <f>Calculations!F69</f>
        <v>0</v>
      </c>
      <c r="G39" s="227">
        <v>0</v>
      </c>
      <c r="H39" s="111">
        <f>SUMIF(Calculations!$D$42:$D$56,D39,Calculations!$G$42:$G$56)</f>
        <v>0</v>
      </c>
      <c r="I39" s="13"/>
      <c r="K39" s="29"/>
      <c r="L39" s="29"/>
      <c r="M39" s="29"/>
      <c r="U39" s="12"/>
      <c r="V39" s="12"/>
      <c r="W39" s="12"/>
      <c r="X39" s="12"/>
      <c r="Y39" s="12"/>
      <c r="Z39" s="12"/>
      <c r="AA39" s="12"/>
    </row>
    <row r="40" spans="1:27" s="3" customFormat="1" ht="15.75" thickBot="1">
      <c r="A40" s="183"/>
      <c r="B40" s="183"/>
      <c r="C40" s="67" t="s">
        <v>74</v>
      </c>
      <c r="D40" s="270" t="s">
        <v>52</v>
      </c>
      <c r="E40" s="263">
        <v>0</v>
      </c>
      <c r="F40" s="263">
        <f>Calculations!F70</f>
        <v>0</v>
      </c>
      <c r="G40" s="228">
        <v>0</v>
      </c>
      <c r="H40" s="112">
        <f>SUMIF(Calculations!$C$42:$C$56,C40,Calculations!$G$42:$G$56)</f>
        <v>0</v>
      </c>
      <c r="I40" s="13"/>
      <c r="K40" s="29"/>
      <c r="L40" s="29"/>
      <c r="M40" s="29"/>
      <c r="U40" s="12"/>
      <c r="V40" s="12"/>
      <c r="W40" s="12"/>
      <c r="X40" s="12"/>
      <c r="Y40" s="12"/>
      <c r="Z40" s="12"/>
      <c r="AA40" s="12"/>
    </row>
    <row r="41" spans="1:27" s="235" customFormat="1" ht="8.25" customHeight="1">
      <c r="A41" s="233"/>
      <c r="B41" s="233"/>
      <c r="C41" s="318"/>
      <c r="D41" s="319"/>
      <c r="E41" s="319"/>
      <c r="F41" s="319"/>
      <c r="G41" s="319"/>
      <c r="H41" s="319"/>
      <c r="I41" s="319"/>
      <c r="J41" s="319"/>
      <c r="K41" s="234"/>
      <c r="L41" s="234"/>
      <c r="M41" s="234"/>
      <c r="U41" s="236"/>
      <c r="V41" s="236"/>
      <c r="W41" s="236"/>
      <c r="X41" s="236"/>
      <c r="Y41" s="236"/>
      <c r="Z41" s="236"/>
      <c r="AA41" s="236"/>
    </row>
    <row r="42" spans="1:27" s="235" customFormat="1" ht="19.5" customHeight="1">
      <c r="A42" s="233"/>
      <c r="B42" s="233"/>
      <c r="C42" s="318" t="s">
        <v>180</v>
      </c>
      <c r="D42" s="318"/>
      <c r="E42" s="318"/>
      <c r="F42" s="318"/>
      <c r="G42" s="318"/>
      <c r="H42" s="318"/>
      <c r="I42" s="318"/>
      <c r="J42" s="98"/>
      <c r="K42" s="234"/>
      <c r="L42" s="234"/>
      <c r="M42" s="234"/>
      <c r="U42" s="236"/>
      <c r="V42" s="236"/>
      <c r="W42" s="236"/>
      <c r="X42" s="236"/>
      <c r="Y42" s="236"/>
      <c r="Z42" s="236"/>
      <c r="AA42" s="236"/>
    </row>
    <row r="43" spans="1:27" s="235" customFormat="1" ht="19.5" customHeight="1">
      <c r="A43" s="233"/>
      <c r="B43" s="233"/>
      <c r="C43" s="318" t="s">
        <v>181</v>
      </c>
      <c r="D43" s="319"/>
      <c r="E43" s="319"/>
      <c r="F43" s="319"/>
      <c r="G43" s="319"/>
      <c r="H43" s="319"/>
      <c r="I43" s="319"/>
      <c r="J43" s="98"/>
      <c r="K43" s="234"/>
      <c r="L43" s="234"/>
      <c r="M43" s="234"/>
      <c r="U43" s="236"/>
      <c r="V43" s="236"/>
      <c r="W43" s="236"/>
      <c r="X43" s="236"/>
      <c r="Y43" s="236"/>
      <c r="Z43" s="236"/>
      <c r="AA43" s="236"/>
    </row>
    <row r="44" spans="1:27" s="235" customFormat="1" ht="19.5" customHeight="1">
      <c r="A44" s="233"/>
      <c r="B44" s="233"/>
      <c r="C44" s="318" t="s">
        <v>178</v>
      </c>
      <c r="D44" s="319"/>
      <c r="E44" s="319"/>
      <c r="F44" s="319"/>
      <c r="G44" s="319"/>
      <c r="H44" s="319"/>
      <c r="I44" s="319"/>
      <c r="J44" s="237"/>
      <c r="K44" s="234"/>
      <c r="L44" s="234"/>
      <c r="M44" s="234"/>
      <c r="U44" s="236"/>
      <c r="V44" s="236"/>
      <c r="W44" s="236"/>
      <c r="X44" s="236"/>
      <c r="Y44" s="236"/>
      <c r="Z44" s="236"/>
      <c r="AA44" s="236"/>
    </row>
    <row r="45" spans="1:27" s="235" customFormat="1" ht="19.5" customHeight="1">
      <c r="A45" s="233"/>
      <c r="B45" s="233"/>
      <c r="C45" s="320" t="s">
        <v>179</v>
      </c>
      <c r="D45" s="321"/>
      <c r="E45" s="321"/>
      <c r="F45" s="321"/>
      <c r="G45" s="321"/>
      <c r="H45" s="321"/>
      <c r="I45" s="321"/>
      <c r="J45" s="321"/>
      <c r="K45" s="234"/>
      <c r="L45" s="234"/>
      <c r="M45" s="234"/>
      <c r="U45" s="236"/>
      <c r="V45" s="236"/>
      <c r="W45" s="236"/>
      <c r="X45" s="236"/>
      <c r="Y45" s="236"/>
      <c r="Z45" s="236"/>
      <c r="AA45" s="236"/>
    </row>
    <row r="46" spans="3:27" ht="15">
      <c r="C46" s="12"/>
      <c r="D46" s="12"/>
      <c r="E46" s="12"/>
      <c r="F46" s="12"/>
      <c r="G46" s="12"/>
      <c r="H46" s="12"/>
      <c r="I46" s="12"/>
      <c r="J46" s="3"/>
      <c r="K46" s="29"/>
      <c r="L46" s="29"/>
      <c r="M46" s="29"/>
      <c r="N46" s="3"/>
      <c r="O46" s="3"/>
      <c r="P46" s="3"/>
      <c r="Q46" s="3"/>
      <c r="R46" s="3"/>
      <c r="S46" s="3"/>
      <c r="T46" s="3"/>
      <c r="U46" s="12"/>
      <c r="V46" s="12"/>
      <c r="W46" s="12"/>
      <c r="X46" s="12"/>
      <c r="Y46" s="12"/>
      <c r="Z46" s="12"/>
      <c r="AA46" s="12"/>
    </row>
    <row r="47" spans="3:27" ht="15.75">
      <c r="C47" s="12"/>
      <c r="D47" s="12"/>
      <c r="E47" s="12"/>
      <c r="F47" s="12"/>
      <c r="G47" s="12"/>
      <c r="H47" s="12"/>
      <c r="I47" s="12"/>
      <c r="J47" s="3"/>
      <c r="K47" s="29"/>
      <c r="L47" s="29"/>
      <c r="M47" s="29"/>
      <c r="N47" s="3"/>
      <c r="O47" s="3"/>
      <c r="P47" s="3"/>
      <c r="Q47" s="3"/>
      <c r="R47" s="3"/>
      <c r="S47" s="3"/>
      <c r="T47" s="3"/>
      <c r="U47" s="12"/>
      <c r="V47" s="12"/>
      <c r="W47" s="12"/>
      <c r="X47" s="12"/>
      <c r="Y47" s="12"/>
      <c r="Z47" s="12"/>
      <c r="AA47" s="12"/>
    </row>
    <row r="48" spans="3:27" ht="15.75">
      <c r="C48" s="12"/>
      <c r="D48" s="12"/>
      <c r="E48" s="12"/>
      <c r="F48" s="12"/>
      <c r="G48" s="12"/>
      <c r="H48" s="12"/>
      <c r="I48" s="12"/>
      <c r="J48" s="3"/>
      <c r="K48" s="29"/>
      <c r="L48" s="29"/>
      <c r="M48" s="29"/>
      <c r="N48" s="3"/>
      <c r="O48" s="3"/>
      <c r="P48" s="3"/>
      <c r="Q48" s="3"/>
      <c r="R48" s="3"/>
      <c r="S48" s="3"/>
      <c r="T48" s="3"/>
      <c r="U48" s="12"/>
      <c r="V48" s="12"/>
      <c r="W48" s="12"/>
      <c r="X48" s="12"/>
      <c r="Y48" s="12"/>
      <c r="Z48" s="12"/>
      <c r="AA48" s="12"/>
    </row>
    <row r="49" spans="3:27" ht="15.75">
      <c r="C49" s="12"/>
      <c r="D49" s="12"/>
      <c r="E49" s="12"/>
      <c r="F49" s="12"/>
      <c r="G49" s="12"/>
      <c r="H49" s="12"/>
      <c r="I49" s="12"/>
      <c r="J49" s="3"/>
      <c r="K49" s="29"/>
      <c r="L49" s="29"/>
      <c r="M49" s="29"/>
      <c r="N49" s="3"/>
      <c r="O49" s="3"/>
      <c r="P49" s="3"/>
      <c r="Q49" s="3"/>
      <c r="R49" s="3"/>
      <c r="S49" s="3"/>
      <c r="T49" s="3"/>
      <c r="U49" s="12"/>
      <c r="V49" s="12"/>
      <c r="W49" s="12"/>
      <c r="X49" s="12"/>
      <c r="Y49" s="12"/>
      <c r="Z49" s="12"/>
      <c r="AA49" s="12"/>
    </row>
    <row r="50" spans="3:27" ht="15">
      <c r="C50" s="12"/>
      <c r="D50" s="12"/>
      <c r="E50" s="12"/>
      <c r="F50" s="12"/>
      <c r="G50" s="12"/>
      <c r="H50" s="12"/>
      <c r="I50" s="12"/>
      <c r="J50" s="3"/>
      <c r="K50" s="29"/>
      <c r="L50" s="29"/>
      <c r="M50" s="29"/>
      <c r="N50" s="3"/>
      <c r="O50" s="3"/>
      <c r="P50" s="3"/>
      <c r="Q50" s="3"/>
      <c r="R50" s="3"/>
      <c r="S50" s="3"/>
      <c r="T50" s="3"/>
      <c r="U50" s="12"/>
      <c r="V50" s="12"/>
      <c r="W50" s="12"/>
      <c r="X50" s="12"/>
      <c r="Y50" s="12"/>
      <c r="Z50" s="12"/>
      <c r="AA50" s="12"/>
    </row>
    <row r="51" spans="3:27" ht="15">
      <c r="C51" s="12"/>
      <c r="D51" s="12"/>
      <c r="E51" s="12"/>
      <c r="F51" s="12"/>
      <c r="G51" s="12"/>
      <c r="H51" s="12"/>
      <c r="I51" s="12"/>
      <c r="J51" s="3"/>
      <c r="K51" s="3"/>
      <c r="L51" s="3"/>
      <c r="M51" s="3"/>
      <c r="N51" s="3"/>
      <c r="O51" s="3"/>
      <c r="P51" s="3"/>
      <c r="Q51" s="3"/>
      <c r="R51" s="3"/>
      <c r="S51" s="3"/>
      <c r="T51" s="3"/>
      <c r="U51" s="12"/>
      <c r="V51" s="12"/>
      <c r="W51" s="12"/>
      <c r="X51" s="12"/>
      <c r="Y51" s="12"/>
      <c r="Z51" s="12"/>
      <c r="AA51" s="12"/>
    </row>
    <row r="52" spans="3:27" ht="15">
      <c r="C52" s="12"/>
      <c r="D52" s="12"/>
      <c r="E52" s="12"/>
      <c r="F52" s="12"/>
      <c r="G52" s="12"/>
      <c r="H52" s="12"/>
      <c r="I52" s="12"/>
      <c r="J52" s="3"/>
      <c r="K52" s="3"/>
      <c r="L52" s="3"/>
      <c r="M52" s="3"/>
      <c r="N52" s="3"/>
      <c r="O52" s="3"/>
      <c r="P52" s="3"/>
      <c r="Q52" s="3"/>
      <c r="R52" s="3"/>
      <c r="S52" s="3"/>
      <c r="T52" s="3"/>
      <c r="U52" s="12"/>
      <c r="V52" s="12"/>
      <c r="W52" s="12"/>
      <c r="X52" s="12"/>
      <c r="Y52" s="12"/>
      <c r="Z52" s="12"/>
      <c r="AA52" s="12"/>
    </row>
    <row r="53" spans="3:27" ht="15">
      <c r="C53" s="12"/>
      <c r="D53" s="12"/>
      <c r="E53" s="12"/>
      <c r="F53" s="12"/>
      <c r="G53" s="12"/>
      <c r="H53" s="12"/>
      <c r="I53" s="12"/>
      <c r="J53" s="3"/>
      <c r="K53" s="3"/>
      <c r="L53" s="3"/>
      <c r="M53" s="3"/>
      <c r="N53" s="3"/>
      <c r="O53" s="3"/>
      <c r="P53" s="3"/>
      <c r="Q53" s="3"/>
      <c r="R53" s="3"/>
      <c r="S53" s="3"/>
      <c r="T53" s="3"/>
      <c r="U53" s="12"/>
      <c r="V53" s="12"/>
      <c r="W53" s="12"/>
      <c r="X53" s="12"/>
      <c r="Y53" s="12"/>
      <c r="Z53" s="12"/>
      <c r="AA53" s="12"/>
    </row>
    <row r="54" spans="3:27" ht="15">
      <c r="C54" s="12"/>
      <c r="D54" s="12"/>
      <c r="E54" s="12"/>
      <c r="F54" s="12"/>
      <c r="G54" s="12"/>
      <c r="H54" s="12"/>
      <c r="I54" s="12"/>
      <c r="J54" s="3"/>
      <c r="K54" s="3"/>
      <c r="L54" s="3"/>
      <c r="M54" s="3"/>
      <c r="N54" s="3"/>
      <c r="O54" s="3"/>
      <c r="P54" s="3"/>
      <c r="Q54" s="3"/>
      <c r="R54" s="3"/>
      <c r="S54" s="3"/>
      <c r="T54" s="3"/>
      <c r="U54" s="12"/>
      <c r="V54" s="12"/>
      <c r="W54" s="12"/>
      <c r="X54" s="12"/>
      <c r="Y54" s="12"/>
      <c r="Z54" s="12"/>
      <c r="AA54" s="12"/>
    </row>
    <row r="55" spans="3:27" ht="15">
      <c r="C55" s="12"/>
      <c r="D55" s="12"/>
      <c r="E55" s="12"/>
      <c r="F55" s="12"/>
      <c r="G55" s="12"/>
      <c r="H55" s="12"/>
      <c r="I55" s="12"/>
      <c r="J55" s="3"/>
      <c r="K55" s="3"/>
      <c r="L55" s="3"/>
      <c r="M55" s="3"/>
      <c r="N55" s="3"/>
      <c r="O55" s="3"/>
      <c r="P55" s="3"/>
      <c r="Q55" s="3"/>
      <c r="R55" s="3"/>
      <c r="S55" s="3"/>
      <c r="T55" s="3"/>
      <c r="U55" s="12"/>
      <c r="V55" s="12"/>
      <c r="W55" s="12"/>
      <c r="X55" s="12"/>
      <c r="Y55" s="12"/>
      <c r="Z55" s="12"/>
      <c r="AA55" s="12"/>
    </row>
    <row r="56" spans="3:27" ht="15">
      <c r="C56" s="12"/>
      <c r="D56" s="12"/>
      <c r="E56" s="12"/>
      <c r="F56" s="12"/>
      <c r="G56" s="12"/>
      <c r="H56" s="12"/>
      <c r="I56" s="12"/>
      <c r="J56" s="3"/>
      <c r="K56" s="3"/>
      <c r="L56" s="3"/>
      <c r="M56" s="3"/>
      <c r="N56" s="3"/>
      <c r="O56" s="3"/>
      <c r="P56" s="3"/>
      <c r="Q56" s="3"/>
      <c r="R56" s="3"/>
      <c r="S56" s="3"/>
      <c r="T56" s="3"/>
      <c r="U56" s="12"/>
      <c r="V56" s="12"/>
      <c r="W56" s="12"/>
      <c r="X56" s="12"/>
      <c r="Y56" s="12"/>
      <c r="Z56" s="12"/>
      <c r="AA56" s="12"/>
    </row>
    <row r="57" spans="3:27" ht="15">
      <c r="C57" s="12"/>
      <c r="D57" s="12"/>
      <c r="E57" s="12"/>
      <c r="F57" s="12"/>
      <c r="G57" s="12"/>
      <c r="H57" s="12"/>
      <c r="I57" s="12"/>
      <c r="J57" s="3"/>
      <c r="K57" s="3"/>
      <c r="L57" s="3"/>
      <c r="M57" s="3"/>
      <c r="N57" s="3"/>
      <c r="O57" s="3"/>
      <c r="P57" s="3"/>
      <c r="Q57" s="3"/>
      <c r="R57" s="3"/>
      <c r="S57" s="3"/>
      <c r="T57" s="3"/>
      <c r="U57" s="12"/>
      <c r="V57" s="12"/>
      <c r="W57" s="12"/>
      <c r="X57" s="12"/>
      <c r="Y57" s="12"/>
      <c r="Z57" s="12"/>
      <c r="AA57" s="12"/>
    </row>
    <row r="58" spans="3:27" ht="15">
      <c r="C58" s="12"/>
      <c r="D58" s="12"/>
      <c r="E58" s="12"/>
      <c r="F58" s="12"/>
      <c r="G58" s="12"/>
      <c r="H58" s="12"/>
      <c r="I58" s="12"/>
      <c r="J58" s="3"/>
      <c r="K58" s="3"/>
      <c r="L58" s="3"/>
      <c r="M58" s="3"/>
      <c r="N58" s="3"/>
      <c r="O58" s="3"/>
      <c r="P58" s="3"/>
      <c r="Q58" s="3"/>
      <c r="R58" s="3"/>
      <c r="S58" s="3"/>
      <c r="T58" s="3"/>
      <c r="U58" s="12"/>
      <c r="V58" s="12"/>
      <c r="W58" s="12"/>
      <c r="X58" s="12"/>
      <c r="Y58" s="12"/>
      <c r="Z58" s="12"/>
      <c r="AA58" s="12"/>
    </row>
    <row r="59" spans="3:27" ht="15">
      <c r="C59" s="12"/>
      <c r="D59" s="12"/>
      <c r="E59" s="12"/>
      <c r="F59" s="12"/>
      <c r="G59" s="12"/>
      <c r="H59" s="12"/>
      <c r="I59" s="12"/>
      <c r="J59" s="3"/>
      <c r="K59" s="3"/>
      <c r="L59" s="3"/>
      <c r="M59" s="3"/>
      <c r="N59" s="3"/>
      <c r="O59" s="3"/>
      <c r="P59" s="3"/>
      <c r="Q59" s="3"/>
      <c r="R59" s="3"/>
      <c r="S59" s="3"/>
      <c r="T59" s="3"/>
      <c r="U59" s="12"/>
      <c r="V59" s="12"/>
      <c r="W59" s="12"/>
      <c r="X59" s="12"/>
      <c r="Y59" s="12"/>
      <c r="Z59" s="12"/>
      <c r="AA59" s="12"/>
    </row>
    <row r="60" spans="3:27" ht="15">
      <c r="C60" s="12"/>
      <c r="D60" s="12"/>
      <c r="E60" s="12"/>
      <c r="F60" s="12"/>
      <c r="G60" s="12"/>
      <c r="H60" s="12"/>
      <c r="I60" s="12"/>
      <c r="J60" s="3"/>
      <c r="K60" s="3"/>
      <c r="L60" s="3"/>
      <c r="M60" s="3"/>
      <c r="N60" s="3"/>
      <c r="O60" s="3"/>
      <c r="P60" s="3"/>
      <c r="Q60" s="3"/>
      <c r="R60" s="3"/>
      <c r="S60" s="3"/>
      <c r="T60" s="3"/>
      <c r="U60" s="12"/>
      <c r="V60" s="12"/>
      <c r="W60" s="12"/>
      <c r="X60" s="12"/>
      <c r="Y60" s="12"/>
      <c r="Z60" s="12"/>
      <c r="AA60" s="12"/>
    </row>
    <row r="61" spans="3:27" ht="15">
      <c r="C61" s="12"/>
      <c r="D61" s="12"/>
      <c r="E61" s="12"/>
      <c r="F61" s="12"/>
      <c r="G61" s="12"/>
      <c r="H61" s="12"/>
      <c r="I61" s="12"/>
      <c r="J61" s="3"/>
      <c r="K61" s="3"/>
      <c r="L61" s="3"/>
      <c r="M61" s="3"/>
      <c r="N61" s="3"/>
      <c r="O61" s="3"/>
      <c r="P61" s="3"/>
      <c r="Q61" s="3"/>
      <c r="R61" s="3"/>
      <c r="S61" s="3"/>
      <c r="T61" s="3"/>
      <c r="U61" s="12"/>
      <c r="V61" s="12"/>
      <c r="W61" s="12"/>
      <c r="X61" s="12"/>
      <c r="Y61" s="12"/>
      <c r="Z61" s="12"/>
      <c r="AA61" s="12"/>
    </row>
    <row r="62" spans="3:27" ht="15">
      <c r="C62" s="12"/>
      <c r="D62" s="12"/>
      <c r="E62" s="12"/>
      <c r="F62" s="12"/>
      <c r="G62" s="12"/>
      <c r="H62" s="12"/>
      <c r="I62" s="12"/>
      <c r="J62" s="3"/>
      <c r="K62" s="3"/>
      <c r="L62" s="3"/>
      <c r="M62" s="3"/>
      <c r="N62" s="3"/>
      <c r="O62" s="3"/>
      <c r="P62" s="3"/>
      <c r="Q62" s="3"/>
      <c r="R62" s="3"/>
      <c r="S62" s="3"/>
      <c r="T62" s="3"/>
      <c r="U62" s="12"/>
      <c r="V62" s="12"/>
      <c r="W62" s="12"/>
      <c r="X62" s="12"/>
      <c r="Y62" s="12"/>
      <c r="Z62" s="12"/>
      <c r="AA62" s="12"/>
    </row>
    <row r="63" spans="3:27" ht="15">
      <c r="C63" s="12"/>
      <c r="D63" s="12"/>
      <c r="E63" s="12"/>
      <c r="F63" s="12"/>
      <c r="G63" s="12"/>
      <c r="H63" s="12"/>
      <c r="I63" s="12"/>
      <c r="J63" s="3"/>
      <c r="K63" s="3"/>
      <c r="L63" s="3"/>
      <c r="M63" s="3"/>
      <c r="N63" s="3"/>
      <c r="O63" s="3"/>
      <c r="P63" s="3"/>
      <c r="Q63" s="3"/>
      <c r="R63" s="3"/>
      <c r="S63" s="3"/>
      <c r="T63" s="3"/>
      <c r="U63" s="12"/>
      <c r="V63" s="12"/>
      <c r="W63" s="12"/>
      <c r="X63" s="12"/>
      <c r="Y63" s="12"/>
      <c r="Z63" s="12"/>
      <c r="AA63" s="12"/>
    </row>
    <row r="64" spans="3:27" ht="15">
      <c r="C64" s="12"/>
      <c r="D64" s="12"/>
      <c r="E64" s="12"/>
      <c r="F64" s="12"/>
      <c r="G64" s="12"/>
      <c r="H64" s="12"/>
      <c r="I64" s="12"/>
      <c r="J64" s="3"/>
      <c r="K64" s="3"/>
      <c r="L64" s="3"/>
      <c r="M64" s="3"/>
      <c r="N64" s="3"/>
      <c r="O64" s="3"/>
      <c r="P64" s="3"/>
      <c r="Q64" s="3"/>
      <c r="R64" s="3"/>
      <c r="S64" s="3"/>
      <c r="T64" s="3"/>
      <c r="U64" s="12"/>
      <c r="V64" s="12"/>
      <c r="W64" s="12"/>
      <c r="X64" s="12"/>
      <c r="Y64" s="12"/>
      <c r="Z64" s="12"/>
      <c r="AA64" s="12"/>
    </row>
    <row r="65" spans="3:27" ht="15">
      <c r="C65" s="12"/>
      <c r="D65" s="12"/>
      <c r="E65" s="12"/>
      <c r="F65" s="12"/>
      <c r="G65" s="12"/>
      <c r="H65" s="12"/>
      <c r="I65" s="12"/>
      <c r="J65" s="3"/>
      <c r="K65" s="3"/>
      <c r="L65" s="3"/>
      <c r="M65" s="3"/>
      <c r="N65" s="3"/>
      <c r="O65" s="3"/>
      <c r="P65" s="3"/>
      <c r="Q65" s="3"/>
      <c r="R65" s="3"/>
      <c r="S65" s="3"/>
      <c r="T65" s="3"/>
      <c r="U65" s="12"/>
      <c r="V65" s="12"/>
      <c r="W65" s="12"/>
      <c r="X65" s="12"/>
      <c r="Y65" s="12"/>
      <c r="Z65" s="12"/>
      <c r="AA65" s="12"/>
    </row>
    <row r="66" spans="3:27" ht="15">
      <c r="C66" s="12"/>
      <c r="D66" s="12"/>
      <c r="E66" s="12"/>
      <c r="F66" s="12"/>
      <c r="G66" s="12"/>
      <c r="H66" s="12"/>
      <c r="I66" s="12"/>
      <c r="J66" s="3"/>
      <c r="K66" s="3"/>
      <c r="L66" s="3"/>
      <c r="M66" s="3"/>
      <c r="N66" s="3"/>
      <c r="O66" s="3"/>
      <c r="P66" s="3"/>
      <c r="Q66" s="3"/>
      <c r="R66" s="3"/>
      <c r="S66" s="3"/>
      <c r="T66" s="3"/>
      <c r="U66" s="12"/>
      <c r="V66" s="12"/>
      <c r="W66" s="12"/>
      <c r="X66" s="12"/>
      <c r="Y66" s="12"/>
      <c r="Z66" s="12"/>
      <c r="AA66" s="12"/>
    </row>
    <row r="67" spans="3:27" ht="15">
      <c r="C67" s="12"/>
      <c r="D67" s="12"/>
      <c r="E67" s="12"/>
      <c r="F67" s="12"/>
      <c r="G67" s="12"/>
      <c r="H67" s="12"/>
      <c r="I67" s="12"/>
      <c r="J67" s="3"/>
      <c r="K67" s="3"/>
      <c r="L67" s="3"/>
      <c r="M67" s="3"/>
      <c r="N67" s="3"/>
      <c r="O67" s="3"/>
      <c r="P67" s="3"/>
      <c r="Q67" s="3"/>
      <c r="R67" s="3"/>
      <c r="S67" s="3"/>
      <c r="T67" s="3"/>
      <c r="U67" s="12"/>
      <c r="V67" s="12"/>
      <c r="W67" s="12"/>
      <c r="X67" s="12"/>
      <c r="Y67" s="12"/>
      <c r="Z67" s="12"/>
      <c r="AA67" s="12"/>
    </row>
    <row r="68" spans="3:27" ht="15">
      <c r="C68" s="12"/>
      <c r="D68" s="12"/>
      <c r="E68" s="12"/>
      <c r="F68" s="12"/>
      <c r="G68" s="12"/>
      <c r="H68" s="12"/>
      <c r="I68" s="12"/>
      <c r="J68" s="3"/>
      <c r="K68" s="3"/>
      <c r="L68" s="3"/>
      <c r="M68" s="3"/>
      <c r="N68" s="3"/>
      <c r="O68" s="3"/>
      <c r="P68" s="3"/>
      <c r="Q68" s="3"/>
      <c r="R68" s="3"/>
      <c r="S68" s="3"/>
      <c r="T68" s="3"/>
      <c r="U68" s="12"/>
      <c r="V68" s="12"/>
      <c r="W68" s="12"/>
      <c r="X68" s="12"/>
      <c r="Y68" s="12"/>
      <c r="Z68" s="12"/>
      <c r="AA68" s="12"/>
    </row>
    <row r="69" spans="3:27" ht="15">
      <c r="C69" s="12"/>
      <c r="D69" s="12"/>
      <c r="E69" s="12"/>
      <c r="F69" s="12"/>
      <c r="G69" s="12"/>
      <c r="H69" s="12"/>
      <c r="I69" s="12"/>
      <c r="J69" s="3"/>
      <c r="K69" s="3"/>
      <c r="L69" s="3"/>
      <c r="M69" s="3"/>
      <c r="N69" s="3"/>
      <c r="O69" s="3"/>
      <c r="P69" s="3"/>
      <c r="Q69" s="3"/>
      <c r="R69" s="3"/>
      <c r="S69" s="3"/>
      <c r="T69" s="3"/>
      <c r="U69" s="12"/>
      <c r="V69" s="12"/>
      <c r="W69" s="12"/>
      <c r="X69" s="12"/>
      <c r="Y69" s="12"/>
      <c r="Z69" s="12"/>
      <c r="AA69" s="12"/>
    </row>
    <row r="70" spans="3:27" ht="15">
      <c r="C70" s="12"/>
      <c r="D70" s="12"/>
      <c r="E70" s="12"/>
      <c r="F70" s="12"/>
      <c r="G70" s="12"/>
      <c r="H70" s="12"/>
      <c r="I70" s="12"/>
      <c r="J70" s="3"/>
      <c r="K70" s="3"/>
      <c r="L70" s="3"/>
      <c r="M70" s="3"/>
      <c r="N70" s="3"/>
      <c r="O70" s="3"/>
      <c r="P70" s="3"/>
      <c r="Q70" s="3"/>
      <c r="R70" s="3"/>
      <c r="S70" s="3"/>
      <c r="T70" s="3"/>
      <c r="U70" s="12"/>
      <c r="V70" s="12"/>
      <c r="W70" s="12"/>
      <c r="X70" s="12"/>
      <c r="Y70" s="12"/>
      <c r="Z70" s="12"/>
      <c r="AA70" s="12"/>
    </row>
    <row r="71" spans="3:27" ht="15">
      <c r="C71" s="12"/>
      <c r="D71" s="12"/>
      <c r="E71" s="12"/>
      <c r="F71" s="12"/>
      <c r="G71" s="12"/>
      <c r="H71" s="12"/>
      <c r="I71" s="12"/>
      <c r="J71" s="3"/>
      <c r="K71" s="3"/>
      <c r="L71" s="3"/>
      <c r="M71" s="3"/>
      <c r="N71" s="3"/>
      <c r="O71" s="3"/>
      <c r="P71" s="3"/>
      <c r="Q71" s="3"/>
      <c r="R71" s="3"/>
      <c r="S71" s="3"/>
      <c r="T71" s="3"/>
      <c r="U71" s="12"/>
      <c r="V71" s="12"/>
      <c r="W71" s="12"/>
      <c r="X71" s="12"/>
      <c r="Y71" s="12"/>
      <c r="Z71" s="12"/>
      <c r="AA71" s="12"/>
    </row>
    <row r="72" spans="3:27" ht="15">
      <c r="C72" s="12"/>
      <c r="D72" s="12"/>
      <c r="E72" s="12"/>
      <c r="F72" s="12"/>
      <c r="G72" s="12"/>
      <c r="H72" s="12"/>
      <c r="I72" s="12"/>
      <c r="J72" s="3"/>
      <c r="K72" s="3"/>
      <c r="L72" s="3"/>
      <c r="M72" s="3"/>
      <c r="N72" s="3"/>
      <c r="O72" s="3"/>
      <c r="P72" s="3"/>
      <c r="Q72" s="3"/>
      <c r="R72" s="3"/>
      <c r="S72" s="3"/>
      <c r="T72" s="3"/>
      <c r="U72" s="12"/>
      <c r="V72" s="12"/>
      <c r="W72" s="12"/>
      <c r="X72" s="12"/>
      <c r="Y72" s="12"/>
      <c r="Z72" s="12"/>
      <c r="AA72" s="12"/>
    </row>
    <row r="73" spans="3:27" ht="15">
      <c r="C73" s="12"/>
      <c r="D73" s="12"/>
      <c r="E73" s="12"/>
      <c r="F73" s="12"/>
      <c r="G73" s="12"/>
      <c r="H73" s="12"/>
      <c r="I73" s="12"/>
      <c r="J73" s="3"/>
      <c r="K73" s="3"/>
      <c r="L73" s="3"/>
      <c r="M73" s="3"/>
      <c r="N73" s="3"/>
      <c r="O73" s="3"/>
      <c r="P73" s="3"/>
      <c r="Q73" s="3"/>
      <c r="R73" s="3"/>
      <c r="S73" s="3"/>
      <c r="T73" s="3"/>
      <c r="U73" s="12"/>
      <c r="V73" s="12"/>
      <c r="W73" s="12"/>
      <c r="X73" s="12"/>
      <c r="Y73" s="12"/>
      <c r="Z73" s="12"/>
      <c r="AA73" s="12"/>
    </row>
    <row r="74" spans="3:27" ht="15">
      <c r="C74" s="12"/>
      <c r="D74" s="12"/>
      <c r="E74" s="12"/>
      <c r="F74" s="12"/>
      <c r="G74" s="12"/>
      <c r="H74" s="12"/>
      <c r="I74" s="12"/>
      <c r="J74" s="3"/>
      <c r="K74" s="3"/>
      <c r="L74" s="3"/>
      <c r="M74" s="3"/>
      <c r="N74" s="3"/>
      <c r="O74" s="3"/>
      <c r="P74" s="3"/>
      <c r="Q74" s="3"/>
      <c r="R74" s="3"/>
      <c r="S74" s="3"/>
      <c r="T74" s="3"/>
      <c r="U74" s="12"/>
      <c r="V74" s="12"/>
      <c r="W74" s="12"/>
      <c r="X74" s="12"/>
      <c r="Y74" s="12"/>
      <c r="Z74" s="12"/>
      <c r="AA74" s="12"/>
    </row>
    <row r="75" spans="3:27" ht="15">
      <c r="C75" s="12"/>
      <c r="D75" s="12"/>
      <c r="E75" s="12"/>
      <c r="F75" s="12"/>
      <c r="G75" s="12"/>
      <c r="H75" s="12"/>
      <c r="I75" s="12"/>
      <c r="J75" s="3"/>
      <c r="K75" s="3"/>
      <c r="L75" s="3"/>
      <c r="M75" s="3"/>
      <c r="N75" s="3"/>
      <c r="O75" s="3"/>
      <c r="P75" s="3"/>
      <c r="Q75" s="3"/>
      <c r="R75" s="3"/>
      <c r="S75" s="3"/>
      <c r="T75" s="3"/>
      <c r="U75" s="12"/>
      <c r="V75" s="12"/>
      <c r="W75" s="12"/>
      <c r="X75" s="12"/>
      <c r="Y75" s="12"/>
      <c r="Z75" s="12"/>
      <c r="AA75" s="12"/>
    </row>
    <row r="76" spans="3:27" ht="15">
      <c r="C76" s="12"/>
      <c r="D76" s="12"/>
      <c r="E76" s="12"/>
      <c r="F76" s="12"/>
      <c r="G76" s="12"/>
      <c r="H76" s="12"/>
      <c r="I76" s="12"/>
      <c r="J76" s="3"/>
      <c r="K76" s="3"/>
      <c r="L76" s="3"/>
      <c r="M76" s="3"/>
      <c r="N76" s="3"/>
      <c r="O76" s="3"/>
      <c r="P76" s="3"/>
      <c r="Q76" s="3"/>
      <c r="R76" s="3"/>
      <c r="S76" s="3"/>
      <c r="T76" s="3"/>
      <c r="U76" s="12"/>
      <c r="V76" s="12"/>
      <c r="W76" s="12"/>
      <c r="X76" s="12"/>
      <c r="Y76" s="12"/>
      <c r="Z76" s="12"/>
      <c r="AA76" s="12"/>
    </row>
    <row r="77" spans="3:27" ht="15">
      <c r="C77" s="12"/>
      <c r="D77" s="12"/>
      <c r="E77" s="12"/>
      <c r="F77" s="12"/>
      <c r="G77" s="12"/>
      <c r="H77" s="12"/>
      <c r="I77" s="12"/>
      <c r="J77" s="3"/>
      <c r="K77" s="3"/>
      <c r="L77" s="3"/>
      <c r="M77" s="3"/>
      <c r="N77" s="3"/>
      <c r="O77" s="3"/>
      <c r="P77" s="3"/>
      <c r="Q77" s="3"/>
      <c r="R77" s="3"/>
      <c r="S77" s="3"/>
      <c r="T77" s="3"/>
      <c r="U77" s="12"/>
      <c r="V77" s="12"/>
      <c r="W77" s="12"/>
      <c r="X77" s="12"/>
      <c r="Y77" s="12"/>
      <c r="Z77" s="12"/>
      <c r="AA77" s="12"/>
    </row>
    <row r="78" spans="3:27" ht="15">
      <c r="C78" s="12"/>
      <c r="D78" s="12"/>
      <c r="E78" s="12"/>
      <c r="F78" s="12"/>
      <c r="G78" s="12"/>
      <c r="H78" s="12"/>
      <c r="I78" s="12"/>
      <c r="J78" s="3"/>
      <c r="K78" s="3"/>
      <c r="L78" s="3"/>
      <c r="M78" s="3"/>
      <c r="N78" s="3"/>
      <c r="O78" s="3"/>
      <c r="P78" s="3"/>
      <c r="Q78" s="3"/>
      <c r="R78" s="3"/>
      <c r="S78" s="3"/>
      <c r="T78" s="3"/>
      <c r="U78" s="12"/>
      <c r="V78" s="12"/>
      <c r="W78" s="12"/>
      <c r="X78" s="12"/>
      <c r="Y78" s="12"/>
      <c r="Z78" s="12"/>
      <c r="AA78" s="12"/>
    </row>
    <row r="79" spans="3:27" ht="15">
      <c r="C79" s="12"/>
      <c r="D79" s="12"/>
      <c r="E79" s="12"/>
      <c r="F79" s="12"/>
      <c r="G79" s="12"/>
      <c r="H79" s="12"/>
      <c r="I79" s="12"/>
      <c r="J79" s="12"/>
      <c r="K79" s="12"/>
      <c r="L79" s="12"/>
      <c r="M79" s="12"/>
      <c r="N79" s="12"/>
      <c r="O79" s="12"/>
      <c r="P79" s="12"/>
      <c r="Q79" s="12"/>
      <c r="R79" s="12"/>
      <c r="S79" s="12"/>
      <c r="T79" s="12"/>
      <c r="U79" s="12"/>
      <c r="V79" s="12"/>
      <c r="W79" s="12"/>
      <c r="X79" s="12"/>
      <c r="Y79" s="12"/>
      <c r="Z79" s="12"/>
      <c r="AA79" s="12"/>
    </row>
    <row r="80" spans="3:27" ht="15">
      <c r="C80" s="12"/>
      <c r="D80" s="12"/>
      <c r="E80" s="12"/>
      <c r="F80" s="12"/>
      <c r="G80" s="12"/>
      <c r="H80" s="12"/>
      <c r="I80" s="12"/>
      <c r="J80" s="12"/>
      <c r="K80" s="12"/>
      <c r="L80" s="12"/>
      <c r="M80" s="12"/>
      <c r="N80" s="12"/>
      <c r="O80" s="12"/>
      <c r="P80" s="12"/>
      <c r="Q80" s="12"/>
      <c r="R80" s="12"/>
      <c r="S80" s="12"/>
      <c r="T80" s="12"/>
      <c r="U80" s="12"/>
      <c r="V80" s="12"/>
      <c r="W80" s="12"/>
      <c r="X80" s="12"/>
      <c r="Y80" s="12"/>
      <c r="Z80" s="12"/>
      <c r="AA80" s="12"/>
    </row>
    <row r="81" spans="3:27" ht="15">
      <c r="C81" s="12"/>
      <c r="D81" s="12"/>
      <c r="E81" s="12"/>
      <c r="F81" s="12"/>
      <c r="G81" s="12"/>
      <c r="H81" s="12"/>
      <c r="I81" s="12"/>
      <c r="J81" s="12"/>
      <c r="K81" s="12"/>
      <c r="L81" s="12"/>
      <c r="M81" s="12"/>
      <c r="N81" s="12"/>
      <c r="O81" s="12"/>
      <c r="P81" s="12"/>
      <c r="Q81" s="12"/>
      <c r="R81" s="12"/>
      <c r="S81" s="12"/>
      <c r="T81" s="12"/>
      <c r="U81" s="12"/>
      <c r="V81" s="12"/>
      <c r="W81" s="12"/>
      <c r="X81" s="12"/>
      <c r="Y81" s="12"/>
      <c r="Z81" s="12"/>
      <c r="AA81" s="12"/>
    </row>
    <row r="82" spans="3:27" ht="15">
      <c r="C82" s="12"/>
      <c r="D82" s="12"/>
      <c r="E82" s="12"/>
      <c r="F82" s="12"/>
      <c r="G82" s="12"/>
      <c r="H82" s="12"/>
      <c r="I82" s="12"/>
      <c r="J82" s="12"/>
      <c r="K82" s="12"/>
      <c r="L82" s="12"/>
      <c r="M82" s="12"/>
      <c r="N82" s="12"/>
      <c r="O82" s="12"/>
      <c r="P82" s="12"/>
      <c r="Q82" s="12"/>
      <c r="R82" s="12"/>
      <c r="S82" s="12"/>
      <c r="T82" s="12"/>
      <c r="U82" s="12"/>
      <c r="V82" s="12"/>
      <c r="W82" s="12"/>
      <c r="X82" s="12"/>
      <c r="Y82" s="12"/>
      <c r="Z82" s="12"/>
      <c r="AA82" s="12"/>
    </row>
    <row r="83" spans="3:27" ht="15">
      <c r="C83" s="12"/>
      <c r="D83" s="12"/>
      <c r="E83" s="12"/>
      <c r="F83" s="12"/>
      <c r="G83" s="12"/>
      <c r="H83" s="12"/>
      <c r="I83" s="12"/>
      <c r="J83" s="12"/>
      <c r="K83" s="12"/>
      <c r="L83" s="12"/>
      <c r="M83" s="12"/>
      <c r="N83" s="12"/>
      <c r="O83" s="12"/>
      <c r="P83" s="12"/>
      <c r="Q83" s="12"/>
      <c r="R83" s="12"/>
      <c r="S83" s="12"/>
      <c r="T83" s="12"/>
      <c r="U83" s="12"/>
      <c r="V83" s="12"/>
      <c r="W83" s="12"/>
      <c r="X83" s="12"/>
      <c r="Y83" s="12"/>
      <c r="Z83" s="12"/>
      <c r="AA83" s="12"/>
    </row>
    <row r="84" spans="3:27" ht="15">
      <c r="C84" s="12"/>
      <c r="D84" s="12"/>
      <c r="E84" s="12"/>
      <c r="F84" s="12"/>
      <c r="G84" s="12"/>
      <c r="H84" s="12"/>
      <c r="I84" s="12"/>
      <c r="J84" s="12"/>
      <c r="K84" s="12"/>
      <c r="L84" s="12"/>
      <c r="M84" s="12"/>
      <c r="N84" s="12"/>
      <c r="O84" s="12"/>
      <c r="P84" s="12"/>
      <c r="Q84" s="12"/>
      <c r="R84" s="12"/>
      <c r="S84" s="12"/>
      <c r="T84" s="12"/>
      <c r="U84" s="12"/>
      <c r="V84" s="12"/>
      <c r="W84" s="12"/>
      <c r="X84" s="12"/>
      <c r="Y84" s="12"/>
      <c r="Z84" s="12"/>
      <c r="AA84" s="12"/>
    </row>
    <row r="85" spans="3:27" ht="15">
      <c r="C85" s="12"/>
      <c r="D85" s="12"/>
      <c r="E85" s="12"/>
      <c r="F85" s="12"/>
      <c r="G85" s="12"/>
      <c r="H85" s="12"/>
      <c r="I85" s="12"/>
      <c r="J85" s="12"/>
      <c r="K85" s="12"/>
      <c r="L85" s="12"/>
      <c r="M85" s="12"/>
      <c r="N85" s="12"/>
      <c r="O85" s="12"/>
      <c r="P85" s="12"/>
      <c r="Q85" s="12"/>
      <c r="R85" s="12"/>
      <c r="S85" s="12"/>
      <c r="T85" s="12"/>
      <c r="U85" s="12"/>
      <c r="V85" s="12"/>
      <c r="W85" s="12"/>
      <c r="X85" s="12"/>
      <c r="Y85" s="12"/>
      <c r="Z85" s="12"/>
      <c r="AA85" s="12"/>
    </row>
    <row r="86" spans="3:27" ht="15">
      <c r="C86" s="12"/>
      <c r="D86" s="12"/>
      <c r="E86" s="12"/>
      <c r="F86" s="12"/>
      <c r="G86" s="12"/>
      <c r="H86" s="12"/>
      <c r="I86" s="12"/>
      <c r="J86" s="12"/>
      <c r="K86" s="12"/>
      <c r="L86" s="12"/>
      <c r="M86" s="12"/>
      <c r="N86" s="12"/>
      <c r="O86" s="12"/>
      <c r="P86" s="12"/>
      <c r="Q86" s="12"/>
      <c r="R86" s="12"/>
      <c r="S86" s="12"/>
      <c r="T86" s="12"/>
      <c r="U86" s="12"/>
      <c r="V86" s="12"/>
      <c r="W86" s="12"/>
      <c r="X86" s="12"/>
      <c r="Y86" s="12"/>
      <c r="Z86" s="12"/>
      <c r="AA86" s="12"/>
    </row>
    <row r="87" spans="3:27" ht="15">
      <c r="C87" s="12"/>
      <c r="D87" s="12"/>
      <c r="E87" s="12"/>
      <c r="F87" s="12"/>
      <c r="G87" s="12"/>
      <c r="H87" s="12"/>
      <c r="I87" s="12"/>
      <c r="J87" s="12"/>
      <c r="K87" s="12"/>
      <c r="L87" s="12"/>
      <c r="M87" s="12"/>
      <c r="N87" s="12"/>
      <c r="O87" s="12"/>
      <c r="P87" s="12"/>
      <c r="Q87" s="12"/>
      <c r="R87" s="12"/>
      <c r="S87" s="12"/>
      <c r="T87" s="12"/>
      <c r="U87" s="12"/>
      <c r="V87" s="12"/>
      <c r="W87" s="12"/>
      <c r="X87" s="12"/>
      <c r="Y87" s="12"/>
      <c r="Z87" s="12"/>
      <c r="AA87" s="12"/>
    </row>
    <row r="88" spans="3:27" ht="15">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3:27" ht="15">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3:27" ht="15">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3:27" ht="15">
      <c r="C91" s="12"/>
      <c r="D91" s="12"/>
      <c r="E91" s="12"/>
      <c r="F91" s="12"/>
      <c r="G91" s="12"/>
      <c r="H91" s="12"/>
      <c r="I91" s="12"/>
      <c r="J91" s="12"/>
      <c r="K91" s="12"/>
      <c r="L91" s="12"/>
      <c r="M91" s="12"/>
      <c r="N91" s="12"/>
      <c r="O91" s="12"/>
      <c r="P91" s="12"/>
      <c r="Q91" s="12"/>
      <c r="R91" s="12"/>
      <c r="S91" s="12"/>
      <c r="T91" s="12"/>
      <c r="U91" s="12"/>
      <c r="V91" s="12"/>
      <c r="W91" s="12"/>
      <c r="X91" s="12"/>
      <c r="Y91" s="12"/>
      <c r="Z91" s="12"/>
      <c r="AA91" s="12"/>
    </row>
    <row r="92" spans="3:27" ht="15">
      <c r="C92" s="12"/>
      <c r="D92" s="12"/>
      <c r="E92" s="12"/>
      <c r="F92" s="12"/>
      <c r="G92" s="12"/>
      <c r="H92" s="12"/>
      <c r="I92" s="12"/>
      <c r="J92" s="12"/>
      <c r="K92" s="12"/>
      <c r="L92" s="12"/>
      <c r="M92" s="12"/>
      <c r="N92" s="12"/>
      <c r="O92" s="12"/>
      <c r="P92" s="12"/>
      <c r="Q92" s="12"/>
      <c r="R92" s="12"/>
      <c r="S92" s="12"/>
      <c r="T92" s="12"/>
      <c r="U92" s="12"/>
      <c r="V92" s="12"/>
      <c r="W92" s="12"/>
      <c r="X92" s="12"/>
      <c r="Y92" s="12"/>
      <c r="Z92" s="12"/>
      <c r="AA92" s="12"/>
    </row>
    <row r="93" spans="3:27" ht="15">
      <c r="C93" s="12"/>
      <c r="D93" s="12"/>
      <c r="E93" s="12"/>
      <c r="F93" s="12"/>
      <c r="G93" s="12"/>
      <c r="H93" s="12"/>
      <c r="I93" s="12"/>
      <c r="J93" s="12"/>
      <c r="K93" s="12"/>
      <c r="L93" s="12"/>
      <c r="M93" s="12"/>
      <c r="N93" s="12"/>
      <c r="O93" s="12"/>
      <c r="P93" s="12"/>
      <c r="Q93" s="12"/>
      <c r="R93" s="12"/>
      <c r="S93" s="12"/>
      <c r="T93" s="12"/>
      <c r="U93" s="12"/>
      <c r="V93" s="12"/>
      <c r="W93" s="12"/>
      <c r="X93" s="12"/>
      <c r="Y93" s="12"/>
      <c r="Z93" s="12"/>
      <c r="AA93" s="12"/>
    </row>
    <row r="94" spans="3:27" ht="15">
      <c r="C94" s="12"/>
      <c r="D94" s="12"/>
      <c r="E94" s="12"/>
      <c r="F94" s="12"/>
      <c r="G94" s="12"/>
      <c r="H94" s="12"/>
      <c r="I94" s="12"/>
      <c r="J94" s="12"/>
      <c r="K94" s="12"/>
      <c r="L94" s="12"/>
      <c r="M94" s="12"/>
      <c r="N94" s="12"/>
      <c r="O94" s="12"/>
      <c r="P94" s="12"/>
      <c r="Q94" s="12"/>
      <c r="R94" s="12"/>
      <c r="S94" s="12"/>
      <c r="T94" s="12"/>
      <c r="U94" s="12"/>
      <c r="V94" s="12"/>
      <c r="W94" s="12"/>
      <c r="X94" s="12"/>
      <c r="Y94" s="12"/>
      <c r="Z94" s="12"/>
      <c r="AA94" s="12"/>
    </row>
    <row r="95" spans="3:27" ht="15">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3:27" ht="15">
      <c r="C96" s="12"/>
      <c r="D96" s="12"/>
      <c r="E96" s="12"/>
      <c r="F96" s="12"/>
      <c r="G96" s="12"/>
      <c r="H96" s="12"/>
      <c r="I96" s="12"/>
      <c r="J96" s="12"/>
      <c r="K96" s="12"/>
      <c r="L96" s="12"/>
      <c r="M96" s="12"/>
      <c r="N96" s="12"/>
      <c r="O96" s="12"/>
      <c r="P96" s="12"/>
      <c r="Q96" s="12"/>
      <c r="R96" s="12"/>
      <c r="S96" s="12"/>
      <c r="T96" s="12"/>
      <c r="U96" s="12"/>
      <c r="V96" s="12"/>
      <c r="W96" s="12"/>
      <c r="X96" s="12"/>
      <c r="Y96" s="12"/>
      <c r="Z96" s="12"/>
      <c r="AA96" s="12"/>
    </row>
    <row r="97" spans="3:27" ht="15">
      <c r="C97" s="12"/>
      <c r="D97" s="12"/>
      <c r="E97" s="12"/>
      <c r="F97" s="12"/>
      <c r="G97" s="12"/>
      <c r="H97" s="12"/>
      <c r="I97" s="12"/>
      <c r="J97" s="12"/>
      <c r="K97" s="12"/>
      <c r="L97" s="12"/>
      <c r="M97" s="12"/>
      <c r="N97" s="12"/>
      <c r="O97" s="12"/>
      <c r="P97" s="12"/>
      <c r="Q97" s="12"/>
      <c r="R97" s="12"/>
      <c r="S97" s="12"/>
      <c r="T97" s="12"/>
      <c r="U97" s="12"/>
      <c r="V97" s="12"/>
      <c r="W97" s="12"/>
      <c r="X97" s="12"/>
      <c r="Y97" s="12"/>
      <c r="Z97" s="12"/>
      <c r="AA97" s="12"/>
    </row>
    <row r="98" spans="3:27" ht="15">
      <c r="C98" s="12"/>
      <c r="D98" s="12"/>
      <c r="E98" s="12"/>
      <c r="F98" s="12"/>
      <c r="G98" s="12"/>
      <c r="H98" s="12"/>
      <c r="I98" s="12"/>
      <c r="J98" s="12"/>
      <c r="K98" s="12"/>
      <c r="L98" s="12"/>
      <c r="M98" s="12"/>
      <c r="N98" s="12"/>
      <c r="O98" s="12"/>
      <c r="P98" s="12"/>
      <c r="Q98" s="12"/>
      <c r="R98" s="12"/>
      <c r="S98" s="12"/>
      <c r="T98" s="12"/>
      <c r="U98" s="12"/>
      <c r="V98" s="12"/>
      <c r="W98" s="12"/>
      <c r="X98" s="12"/>
      <c r="Y98" s="12"/>
      <c r="Z98" s="12"/>
      <c r="AA98" s="12"/>
    </row>
    <row r="99" spans="3:27" ht="15">
      <c r="C99" s="12"/>
      <c r="D99" s="12"/>
      <c r="E99" s="12"/>
      <c r="F99" s="12"/>
      <c r="G99" s="12"/>
      <c r="H99" s="12"/>
      <c r="I99" s="12"/>
      <c r="J99" s="12"/>
      <c r="K99" s="12"/>
      <c r="L99" s="12"/>
      <c r="M99" s="12"/>
      <c r="N99" s="12"/>
      <c r="O99" s="12"/>
      <c r="P99" s="12"/>
      <c r="Q99" s="12"/>
      <c r="R99" s="12"/>
      <c r="S99" s="12"/>
      <c r="T99" s="12"/>
      <c r="U99" s="12"/>
      <c r="V99" s="12"/>
      <c r="W99" s="12"/>
      <c r="X99" s="12"/>
      <c r="Y99" s="12"/>
      <c r="Z99" s="12"/>
      <c r="AA99" s="12"/>
    </row>
    <row r="100" spans="3:27" ht="15">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3:27" ht="15">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row>
    <row r="102" spans="3:27" ht="15">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row>
    <row r="103" spans="3:27" ht="15">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row>
    <row r="104" spans="3:27" ht="15">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row>
    <row r="105" spans="3:27" ht="15">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3:27" ht="15">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row>
    <row r="107" spans="3:27" ht="15">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row>
    <row r="108" spans="3:27" ht="15">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row>
    <row r="109" spans="3:27" ht="15">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row>
    <row r="110" spans="3:27" ht="15">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3:27" ht="15">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row>
    <row r="112" spans="3:27" ht="15">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row>
    <row r="113" spans="3:27" ht="15">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row>
    <row r="114" spans="3:27" ht="15">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row>
    <row r="115" spans="3:27" ht="15">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row>
    <row r="116" spans="3:27" ht="15">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row>
    <row r="117" spans="3:27" ht="15">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row>
    <row r="118" spans="3:27" ht="15">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row>
    <row r="119" spans="3:27" ht="15">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row>
    <row r="120" spans="3:27" ht="15">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row>
  </sheetData>
  <sheetProtection sheet="1"/>
  <mergeCells count="7">
    <mergeCell ref="C42:I42"/>
    <mergeCell ref="C43:I43"/>
    <mergeCell ref="C45:J45"/>
    <mergeCell ref="C41:J41"/>
    <mergeCell ref="E9:H9"/>
    <mergeCell ref="C6:H7"/>
    <mergeCell ref="C44:I44"/>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AC106"/>
  <sheetViews>
    <sheetView showGridLines="0" zoomScalePageLayoutView="0" workbookViewId="0" topLeftCell="A1">
      <selection activeCell="A1" sqref="A1"/>
    </sheetView>
  </sheetViews>
  <sheetFormatPr defaultColWidth="9.140625" defaultRowHeight="15"/>
  <cols>
    <col min="1" max="1" width="8.7109375" style="183" customWidth="1"/>
    <col min="2" max="2" width="17.140625" style="183" customWidth="1"/>
    <col min="3" max="3" width="44.28125" style="12" customWidth="1"/>
    <col min="4" max="4" width="15.57421875" style="12" customWidth="1"/>
    <col min="5" max="5" width="19.57421875" style="12" customWidth="1"/>
    <col min="6" max="6" width="17.7109375" style="12" customWidth="1"/>
    <col min="7" max="7" width="21.140625" style="12" customWidth="1"/>
    <col min="8" max="9" width="14.7109375" style="12" customWidth="1"/>
    <col min="10" max="10" width="9.140625" style="12" customWidth="1"/>
    <col min="11" max="11" width="11.421875" style="12" bestFit="1" customWidth="1"/>
    <col min="12" max="16384" width="9.140625" style="12" customWidth="1"/>
  </cols>
  <sheetData>
    <row r="1" spans="1:4" ht="45.75" customHeight="1">
      <c r="A1" s="12"/>
      <c r="B1" s="12"/>
      <c r="C1" s="337"/>
      <c r="D1" s="337"/>
    </row>
    <row r="2" spans="1:4" ht="15">
      <c r="A2" s="4"/>
      <c r="B2" s="4"/>
      <c r="C2" s="26" t="s">
        <v>84</v>
      </c>
      <c r="D2" s="26"/>
    </row>
    <row r="3" spans="1:4" ht="17.25" customHeight="1">
      <c r="A3" s="4"/>
      <c r="B3" s="4"/>
      <c r="C3" s="172" t="str">
        <f>Instructions!C4</f>
        <v>Version 3.0, Last Updated: June 17, 2013 AK &amp; ZI</v>
      </c>
      <c r="D3" s="26"/>
    </row>
    <row r="4" spans="1:4" ht="15">
      <c r="A4" s="184"/>
      <c r="B4" s="184"/>
      <c r="C4" s="26"/>
      <c r="D4" s="26"/>
    </row>
    <row r="5" spans="1:6" ht="33" customHeight="1">
      <c r="A5" s="185"/>
      <c r="B5" s="185"/>
      <c r="C5" s="330" t="s">
        <v>201</v>
      </c>
      <c r="D5" s="331"/>
      <c r="E5" s="331"/>
      <c r="F5" s="332"/>
    </row>
    <row r="6" spans="1:6" ht="35.25" customHeight="1">
      <c r="A6" s="184"/>
      <c r="B6" s="184"/>
      <c r="C6" s="333" t="s">
        <v>202</v>
      </c>
      <c r="D6" s="334"/>
      <c r="E6" s="334"/>
      <c r="F6" s="335"/>
    </row>
    <row r="7" spans="1:4" ht="15.75" thickBot="1">
      <c r="A7" s="185"/>
      <c r="B7" s="185"/>
      <c r="C7" s="26"/>
      <c r="D7" s="26"/>
    </row>
    <row r="8" spans="1:10" ht="15">
      <c r="A8" s="185"/>
      <c r="B8" s="185"/>
      <c r="C8" s="33" t="s">
        <v>59</v>
      </c>
      <c r="D8" s="34"/>
      <c r="E8" s="34"/>
      <c r="F8" s="34"/>
      <c r="G8" s="34"/>
      <c r="H8" s="34"/>
      <c r="I8" s="34"/>
      <c r="J8" s="35"/>
    </row>
    <row r="9" spans="1:10" ht="18">
      <c r="A9" s="185"/>
      <c r="B9" s="185"/>
      <c r="C9" s="36" t="s">
        <v>111</v>
      </c>
      <c r="D9" s="13"/>
      <c r="E9" s="13"/>
      <c r="F9" s="13"/>
      <c r="G9" s="13"/>
      <c r="H9" s="13"/>
      <c r="I9" s="13"/>
      <c r="J9" s="32"/>
    </row>
    <row r="10" spans="1:10" ht="15.75">
      <c r="A10" s="185"/>
      <c r="B10" s="185"/>
      <c r="C10" s="36"/>
      <c r="D10" s="13"/>
      <c r="E10" s="13"/>
      <c r="F10" s="13"/>
      <c r="G10" s="13"/>
      <c r="H10" s="13"/>
      <c r="I10" s="13"/>
      <c r="J10" s="32"/>
    </row>
    <row r="11" spans="1:10" ht="16.5" thickBot="1">
      <c r="A11" s="185"/>
      <c r="B11" s="185"/>
      <c r="C11" s="36" t="s">
        <v>104</v>
      </c>
      <c r="D11" s="43">
        <f>IF(Calculations!D99=2,'Input-Output'!E16*'Input-Output'!E17,'Input-Output'!E16)</f>
        <v>0</v>
      </c>
      <c r="E11" s="13" t="s">
        <v>25</v>
      </c>
      <c r="F11" s="13"/>
      <c r="G11" s="13"/>
      <c r="H11" s="13"/>
      <c r="I11" s="13"/>
      <c r="J11" s="32"/>
    </row>
    <row r="12" spans="3:10" ht="32.25" thickBot="1">
      <c r="C12" s="37" t="s">
        <v>22</v>
      </c>
      <c r="D12" s="168" t="s">
        <v>144</v>
      </c>
      <c r="E12" s="38" t="s">
        <v>23</v>
      </c>
      <c r="F12" s="38" t="s">
        <v>26</v>
      </c>
      <c r="G12" s="39" t="s">
        <v>102</v>
      </c>
      <c r="H12" s="13"/>
      <c r="I12" s="13"/>
      <c r="J12" s="32"/>
    </row>
    <row r="13" spans="3:10" ht="15.75">
      <c r="C13" s="40" t="s">
        <v>5</v>
      </c>
      <c r="D13" s="41" t="s">
        <v>48</v>
      </c>
      <c r="E13" s="41">
        <v>21</v>
      </c>
      <c r="F13" s="41">
        <f>$D$11*Calculations!E13/100</f>
        <v>0</v>
      </c>
      <c r="G13" s="42" t="s">
        <v>101</v>
      </c>
      <c r="H13" s="13"/>
      <c r="I13" s="13"/>
      <c r="J13" s="32"/>
    </row>
    <row r="14" spans="3:10" ht="15.75">
      <c r="C14" s="16" t="s">
        <v>6</v>
      </c>
      <c r="D14" s="14" t="s">
        <v>46</v>
      </c>
      <c r="E14" s="14">
        <v>10</v>
      </c>
      <c r="F14" s="14">
        <f>$D$11*Calculations!E14/100</f>
        <v>0</v>
      </c>
      <c r="G14" s="15" t="s">
        <v>101</v>
      </c>
      <c r="H14" s="13"/>
      <c r="I14" s="13"/>
      <c r="J14" s="32"/>
    </row>
    <row r="15" spans="3:10" ht="15">
      <c r="C15" s="16" t="s">
        <v>7</v>
      </c>
      <c r="D15" s="14" t="s">
        <v>45</v>
      </c>
      <c r="E15" s="14">
        <v>10</v>
      </c>
      <c r="F15" s="14">
        <f>$D$11*Calculations!E15/100</f>
        <v>0</v>
      </c>
      <c r="G15" s="15" t="s">
        <v>101</v>
      </c>
      <c r="H15" s="13"/>
      <c r="I15" s="13"/>
      <c r="J15" s="32"/>
    </row>
    <row r="16" spans="3:10" ht="15">
      <c r="C16" s="16" t="s">
        <v>31</v>
      </c>
      <c r="D16" s="14" t="s">
        <v>32</v>
      </c>
      <c r="E16" s="14">
        <v>9</v>
      </c>
      <c r="F16" s="14">
        <f>$D$11*Calculations!E16/100</f>
        <v>0</v>
      </c>
      <c r="G16" s="15" t="s">
        <v>101</v>
      </c>
      <c r="H16" s="13"/>
      <c r="I16" s="13"/>
      <c r="J16" s="32"/>
    </row>
    <row r="17" spans="3:10" ht="15">
      <c r="C17" s="16" t="s">
        <v>8</v>
      </c>
      <c r="D17" s="14" t="s">
        <v>49</v>
      </c>
      <c r="E17" s="14">
        <v>8.5</v>
      </c>
      <c r="F17" s="14">
        <f>$D$11*Calculations!E17/100</f>
        <v>0</v>
      </c>
      <c r="G17" s="15" t="s">
        <v>101</v>
      </c>
      <c r="H17" s="13"/>
      <c r="I17" s="13"/>
      <c r="J17" s="32"/>
    </row>
    <row r="18" spans="3:10" ht="15">
      <c r="C18" s="16" t="s">
        <v>9</v>
      </c>
      <c r="D18" s="14" t="s">
        <v>44</v>
      </c>
      <c r="E18" s="14">
        <v>5</v>
      </c>
      <c r="F18" s="14">
        <f>$D$11*Calculations!E18/100</f>
        <v>0</v>
      </c>
      <c r="G18" s="15"/>
      <c r="H18" s="13"/>
      <c r="I18" s="13"/>
      <c r="J18" s="32"/>
    </row>
    <row r="19" spans="3:10" ht="15">
      <c r="C19" s="16" t="s">
        <v>10</v>
      </c>
      <c r="D19" s="14" t="s">
        <v>52</v>
      </c>
      <c r="E19" s="14">
        <v>4</v>
      </c>
      <c r="F19" s="14">
        <f>$D$11*Calculations!E19/100</f>
        <v>0</v>
      </c>
      <c r="G19" s="15"/>
      <c r="H19" s="13"/>
      <c r="I19" s="13"/>
      <c r="J19" s="32"/>
    </row>
    <row r="20" spans="3:10" ht="15">
      <c r="C20" s="16" t="s">
        <v>11</v>
      </c>
      <c r="D20" s="14" t="s">
        <v>47</v>
      </c>
      <c r="E20" s="14">
        <v>3</v>
      </c>
      <c r="F20" s="14">
        <f>$D$11*Calculations!E20/100</f>
        <v>0</v>
      </c>
      <c r="G20" s="15" t="s">
        <v>103</v>
      </c>
      <c r="H20" s="13"/>
      <c r="I20" s="13"/>
      <c r="J20" s="32"/>
    </row>
    <row r="21" spans="3:10" ht="15">
      <c r="C21" s="16" t="s">
        <v>12</v>
      </c>
      <c r="D21" s="14" t="s">
        <v>52</v>
      </c>
      <c r="E21" s="14">
        <v>3</v>
      </c>
      <c r="F21" s="14">
        <f>$D$11*Calculations!E21/100</f>
        <v>0</v>
      </c>
      <c r="G21" s="15"/>
      <c r="H21" s="13"/>
      <c r="I21" s="13"/>
      <c r="J21" s="32"/>
    </row>
    <row r="22" spans="3:10" ht="15">
      <c r="C22" s="16" t="s">
        <v>13</v>
      </c>
      <c r="D22" s="14" t="s">
        <v>52</v>
      </c>
      <c r="E22" s="14">
        <v>3</v>
      </c>
      <c r="F22" s="14">
        <f>$D$11*Calculations!E22/100</f>
        <v>0</v>
      </c>
      <c r="G22" s="15"/>
      <c r="H22" s="13"/>
      <c r="I22" s="13"/>
      <c r="J22" s="32"/>
    </row>
    <row r="23" spans="3:10" ht="15">
      <c r="C23" s="16" t="s">
        <v>14</v>
      </c>
      <c r="D23" s="14" t="s">
        <v>43</v>
      </c>
      <c r="E23" s="14">
        <v>3</v>
      </c>
      <c r="F23" s="14">
        <f>$D$11*Calculations!E23/100</f>
        <v>0</v>
      </c>
      <c r="G23" s="15" t="s">
        <v>101</v>
      </c>
      <c r="H23" s="13"/>
      <c r="I23" s="13"/>
      <c r="J23" s="32"/>
    </row>
    <row r="24" spans="3:10" ht="15">
      <c r="C24" s="16" t="s">
        <v>15</v>
      </c>
      <c r="D24" s="14" t="s">
        <v>52</v>
      </c>
      <c r="E24" s="14">
        <v>2</v>
      </c>
      <c r="F24" s="14">
        <f>$D$11*Calculations!E24/100</f>
        <v>0</v>
      </c>
      <c r="G24" s="15"/>
      <c r="H24" s="13"/>
      <c r="I24" s="13"/>
      <c r="J24" s="32"/>
    </row>
    <row r="25" spans="3:10" ht="15">
      <c r="C25" s="16" t="s">
        <v>16</v>
      </c>
      <c r="D25" s="14" t="s">
        <v>33</v>
      </c>
      <c r="E25" s="14">
        <v>2</v>
      </c>
      <c r="F25" s="14">
        <f>$D$11*Calculations!E25/100</f>
        <v>0</v>
      </c>
      <c r="G25" s="15" t="s">
        <v>103</v>
      </c>
      <c r="H25" s="13"/>
      <c r="I25" s="13"/>
      <c r="J25" s="32"/>
    </row>
    <row r="26" spans="3:10" ht="15">
      <c r="C26" s="16" t="s">
        <v>17</v>
      </c>
      <c r="D26" s="14" t="s">
        <v>42</v>
      </c>
      <c r="E26" s="14">
        <v>2</v>
      </c>
      <c r="F26" s="14">
        <f>$D$11*Calculations!E26/100</f>
        <v>0</v>
      </c>
      <c r="G26" s="15"/>
      <c r="H26" s="13"/>
      <c r="I26" s="13"/>
      <c r="J26" s="32"/>
    </row>
    <row r="27" spans="3:10" ht="15">
      <c r="C27" s="16" t="s">
        <v>18</v>
      </c>
      <c r="D27" s="14" t="s">
        <v>52</v>
      </c>
      <c r="E27" s="14">
        <v>2</v>
      </c>
      <c r="F27" s="14">
        <f>$D$11*Calculations!E27/100</f>
        <v>0</v>
      </c>
      <c r="G27" s="15"/>
      <c r="H27" s="13"/>
      <c r="I27" s="13"/>
      <c r="J27" s="32"/>
    </row>
    <row r="28" spans="3:10" ht="15">
      <c r="C28" s="16" t="s">
        <v>19</v>
      </c>
      <c r="D28" s="14" t="s">
        <v>53</v>
      </c>
      <c r="E28" s="14">
        <v>1.2</v>
      </c>
      <c r="F28" s="14">
        <f>$D$11*Calculations!E28/100</f>
        <v>0</v>
      </c>
      <c r="G28" s="15" t="s">
        <v>103</v>
      </c>
      <c r="H28" s="13"/>
      <c r="I28" s="13"/>
      <c r="J28" s="32"/>
    </row>
    <row r="29" spans="3:10" ht="15">
      <c r="C29" s="16" t="s">
        <v>20</v>
      </c>
      <c r="D29" s="17" t="s">
        <v>54</v>
      </c>
      <c r="E29" s="14">
        <v>0.9</v>
      </c>
      <c r="F29" s="14">
        <f>$D$11*Calculations!E29/100</f>
        <v>0</v>
      </c>
      <c r="G29" s="15" t="s">
        <v>103</v>
      </c>
      <c r="H29" s="13"/>
      <c r="I29" s="13"/>
      <c r="J29" s="32"/>
    </row>
    <row r="30" spans="3:10" ht="15">
      <c r="C30" s="16" t="s">
        <v>21</v>
      </c>
      <c r="D30" s="14" t="s">
        <v>55</v>
      </c>
      <c r="E30" s="14">
        <v>0.8</v>
      </c>
      <c r="F30" s="14">
        <f>$D$11*Calculations!E30/100</f>
        <v>0</v>
      </c>
      <c r="G30" s="15" t="s">
        <v>103</v>
      </c>
      <c r="H30" s="13"/>
      <c r="I30" s="13"/>
      <c r="J30" s="32"/>
    </row>
    <row r="31" spans="3:10" ht="15">
      <c r="C31" s="16" t="s">
        <v>51</v>
      </c>
      <c r="D31" s="14" t="s">
        <v>52</v>
      </c>
      <c r="E31" s="14" t="s">
        <v>52</v>
      </c>
      <c r="F31" s="14">
        <f>SUMIF($G$13:$G$30,"PAH",$F$13:$F$30)</f>
        <v>0</v>
      </c>
      <c r="G31" s="15"/>
      <c r="H31" s="13"/>
      <c r="I31" s="13"/>
      <c r="J31" s="32"/>
    </row>
    <row r="32" spans="3:10" ht="15.75" thickBot="1">
      <c r="C32" s="18" t="s">
        <v>109</v>
      </c>
      <c r="D32" s="19" t="s">
        <v>52</v>
      </c>
      <c r="E32" s="19" t="s">
        <v>52</v>
      </c>
      <c r="F32" s="19">
        <f>SUM(F13:F17,F20,F23,F25,F28:F30)</f>
        <v>0</v>
      </c>
      <c r="G32" s="20"/>
      <c r="H32" s="13"/>
      <c r="I32" s="13"/>
      <c r="J32" s="32"/>
    </row>
    <row r="33" spans="3:10" ht="15">
      <c r="C33" s="21" t="s">
        <v>121</v>
      </c>
      <c r="D33" s="43"/>
      <c r="E33" s="43"/>
      <c r="F33" s="43"/>
      <c r="G33" s="43"/>
      <c r="H33" s="13"/>
      <c r="I33" s="13"/>
      <c r="J33" s="32"/>
    </row>
    <row r="34" spans="3:10" ht="15">
      <c r="C34" s="78" t="s">
        <v>122</v>
      </c>
      <c r="D34" s="85" t="s">
        <v>123</v>
      </c>
      <c r="E34" s="43"/>
      <c r="F34" s="43"/>
      <c r="G34" s="43"/>
      <c r="H34" s="13"/>
      <c r="I34" s="13"/>
      <c r="J34" s="32"/>
    </row>
    <row r="35" spans="3:10" ht="15">
      <c r="C35" s="78" t="s">
        <v>66</v>
      </c>
      <c r="D35" s="166">
        <f>D11</f>
        <v>0</v>
      </c>
      <c r="E35" s="238" t="s">
        <v>124</v>
      </c>
      <c r="F35" s="43"/>
      <c r="G35" s="43"/>
      <c r="H35" s="13"/>
      <c r="I35" s="13"/>
      <c r="J35" s="32"/>
    </row>
    <row r="36" spans="3:10" ht="15">
      <c r="C36" s="78" t="s">
        <v>66</v>
      </c>
      <c r="D36" s="91">
        <f>D11*E13/100</f>
        <v>0</v>
      </c>
      <c r="E36" s="43"/>
      <c r="F36" s="43"/>
      <c r="G36" s="43"/>
      <c r="H36" s="13"/>
      <c r="I36" s="13"/>
      <c r="J36" s="32"/>
    </row>
    <row r="37" spans="3:10" ht="15">
      <c r="C37" s="21"/>
      <c r="D37" s="43"/>
      <c r="E37" s="43"/>
      <c r="F37" s="43"/>
      <c r="G37" s="13"/>
      <c r="H37" s="13"/>
      <c r="I37" s="13"/>
      <c r="J37" s="32"/>
    </row>
    <row r="38" spans="3:10" ht="18" thickBot="1">
      <c r="C38" s="36" t="s">
        <v>112</v>
      </c>
      <c r="D38" s="43"/>
      <c r="E38" s="43"/>
      <c r="F38" s="43"/>
      <c r="G38" s="44"/>
      <c r="H38" s="13"/>
      <c r="I38" s="13"/>
      <c r="J38" s="32"/>
    </row>
    <row r="39" spans="3:13" ht="18">
      <c r="C39" s="45"/>
      <c r="D39" s="46"/>
      <c r="E39" s="339" t="s">
        <v>113</v>
      </c>
      <c r="F39" s="339"/>
      <c r="G39" s="47"/>
      <c r="H39" s="101"/>
      <c r="I39" s="42"/>
      <c r="J39" s="32"/>
      <c r="M39" s="48"/>
    </row>
    <row r="40" spans="3:14" ht="47.25" thickBot="1">
      <c r="C40" s="49" t="s">
        <v>27</v>
      </c>
      <c r="D40" s="167" t="s">
        <v>144</v>
      </c>
      <c r="E40" s="50" t="s">
        <v>68</v>
      </c>
      <c r="F40" s="50" t="s">
        <v>69</v>
      </c>
      <c r="G40" s="51" t="s">
        <v>50</v>
      </c>
      <c r="H40" s="102" t="s">
        <v>127</v>
      </c>
      <c r="I40" s="52" t="s">
        <v>102</v>
      </c>
      <c r="J40" s="32"/>
      <c r="L40" s="13"/>
      <c r="M40" s="13"/>
      <c r="N40" s="13"/>
    </row>
    <row r="41" spans="3:14" ht="15">
      <c r="C41" s="16" t="s">
        <v>28</v>
      </c>
      <c r="D41" s="14" t="s">
        <v>52</v>
      </c>
      <c r="E41" s="53">
        <v>0.00074</v>
      </c>
      <c r="F41" s="53">
        <v>0.0058</v>
      </c>
      <c r="G41" s="54">
        <f>IF($C$99=2,'Input-Output'!$E$14*35.314667*0.4536*Calculations!F41,IF($C$99=3,'Input-Output'!$E$14*35.314667*0.4536*Calculations!E41,0))</f>
        <v>0</v>
      </c>
      <c r="H41" s="14" t="s">
        <v>128</v>
      </c>
      <c r="I41" s="15"/>
      <c r="J41" s="55"/>
      <c r="L41" s="13"/>
      <c r="M41" s="13"/>
      <c r="N41" s="13"/>
    </row>
    <row r="42" spans="3:14" ht="15">
      <c r="C42" s="16" t="s">
        <v>29</v>
      </c>
      <c r="D42" s="14" t="s">
        <v>30</v>
      </c>
      <c r="E42" s="53">
        <v>6.3E-07</v>
      </c>
      <c r="F42" s="53">
        <v>9.9E-06</v>
      </c>
      <c r="G42" s="54">
        <f>IF($C$99=2,'Input-Output'!$E$14*35.314667*0.4536*Calculations!F42,IF($C$99=3,'Input-Output'!$E$14*35.314667*0.4536*Calculations!E42,0))</f>
        <v>0</v>
      </c>
      <c r="H42" s="14" t="s">
        <v>128</v>
      </c>
      <c r="I42" s="15" t="s">
        <v>101</v>
      </c>
      <c r="J42" s="32"/>
      <c r="K42" s="56"/>
      <c r="L42" s="57"/>
      <c r="M42" s="13"/>
      <c r="N42" s="13"/>
    </row>
    <row r="43" spans="3:29" ht="15">
      <c r="C43" s="16" t="s">
        <v>31</v>
      </c>
      <c r="D43" s="14" t="s">
        <v>32</v>
      </c>
      <c r="E43" s="53">
        <v>1.7E-06</v>
      </c>
      <c r="F43" s="53">
        <v>2.8E-05</v>
      </c>
      <c r="G43" s="54">
        <f>IF($C$99=2,'Input-Output'!$E$14*35.314667*0.4536*Calculations!F43,IF($C$99=3,'Input-Output'!$E$14*35.314667*0.4536*Calculations!E43,0))</f>
        <v>0</v>
      </c>
      <c r="H43" s="14" t="s">
        <v>128</v>
      </c>
      <c r="I43" s="15" t="s">
        <v>101</v>
      </c>
      <c r="J43" s="32"/>
      <c r="K43" s="58"/>
      <c r="L43" s="13"/>
      <c r="M43" s="13"/>
      <c r="N43" s="28"/>
      <c r="O43" s="3"/>
      <c r="P43" s="3"/>
      <c r="Q43" s="3"/>
      <c r="R43" s="3"/>
      <c r="S43" s="3"/>
      <c r="T43" s="3"/>
      <c r="U43" s="3"/>
      <c r="V43" s="3"/>
      <c r="W43" s="3"/>
      <c r="X43" s="3"/>
      <c r="Y43" s="3"/>
      <c r="Z43" s="3"/>
      <c r="AA43" s="3"/>
      <c r="AB43" s="3"/>
      <c r="AC43" s="3"/>
    </row>
    <row r="44" spans="3:29" ht="15">
      <c r="C44" s="16" t="s">
        <v>16</v>
      </c>
      <c r="D44" s="14" t="s">
        <v>33</v>
      </c>
      <c r="E44" s="53">
        <v>1.6E-08</v>
      </c>
      <c r="F44" s="53">
        <v>1.3E-07</v>
      </c>
      <c r="G44" s="54">
        <f>IF($C$99=2,'Input-Output'!$E$14*35.314667*0.4536*Calculations!F44,IF($C$99=3,'Input-Output'!$E$14*35.314667*0.4536*Calculations!E44,0))</f>
        <v>0</v>
      </c>
      <c r="H44" s="14" t="s">
        <v>128</v>
      </c>
      <c r="I44" s="15"/>
      <c r="J44" s="32"/>
      <c r="K44" s="59"/>
      <c r="L44" s="13"/>
      <c r="M44" s="13"/>
      <c r="N44" s="60"/>
      <c r="O44" s="3"/>
      <c r="P44" s="3"/>
      <c r="Q44" s="3"/>
      <c r="R44" s="3"/>
      <c r="S44" s="3"/>
      <c r="T44" s="3"/>
      <c r="U44" s="3"/>
      <c r="V44" s="3"/>
      <c r="W44" s="3"/>
      <c r="X44" s="3"/>
      <c r="Y44" s="3"/>
      <c r="Z44" s="3"/>
      <c r="AA44" s="3"/>
      <c r="AB44" s="3"/>
      <c r="AC44" s="3"/>
    </row>
    <row r="45" spans="3:29" ht="15">
      <c r="C45" s="16" t="s">
        <v>34</v>
      </c>
      <c r="D45" s="14" t="s">
        <v>35</v>
      </c>
      <c r="E45" s="53">
        <v>1.7E-08</v>
      </c>
      <c r="F45" s="53">
        <v>1.3E-07</v>
      </c>
      <c r="G45" s="54">
        <f>IF($C$99=2,'Input-Output'!$E$14*35.314667*0.4536*Calculations!F45,IF($C$99=3,'Input-Output'!$E$14*35.314667*0.4536*Calculations!E45,0))</f>
        <v>0</v>
      </c>
      <c r="H45" s="14" t="s">
        <v>128</v>
      </c>
      <c r="I45" s="15" t="s">
        <v>101</v>
      </c>
      <c r="J45" s="32"/>
      <c r="K45" s="59"/>
      <c r="L45" s="13"/>
      <c r="M45" s="13"/>
      <c r="N45" s="28"/>
      <c r="O45" s="3"/>
      <c r="P45" s="3"/>
      <c r="Q45" s="3"/>
      <c r="R45" s="3"/>
      <c r="S45" s="3"/>
      <c r="T45" s="3"/>
      <c r="U45" s="3"/>
      <c r="V45" s="3"/>
      <c r="W45" s="3"/>
      <c r="X45" s="3"/>
      <c r="Y45" s="3"/>
      <c r="Z45" s="3"/>
      <c r="AA45" s="3"/>
      <c r="AB45" s="3"/>
      <c r="AC45" s="3"/>
    </row>
    <row r="46" spans="3:29" ht="15">
      <c r="C46" s="16" t="s">
        <v>36</v>
      </c>
      <c r="D46" s="14" t="s">
        <v>38</v>
      </c>
      <c r="E46" s="53">
        <v>1.6E-08</v>
      </c>
      <c r="F46" s="53">
        <v>1.3E-07</v>
      </c>
      <c r="G46" s="54">
        <f>IF($C$99=2,'Input-Output'!$E$14*35.314667*0.4536*Calculations!F46,IF($C$99=3,'Input-Output'!$E$14*35.314667*0.4536*Calculations!E46,0))</f>
        <v>0</v>
      </c>
      <c r="H46" s="14" t="s">
        <v>128</v>
      </c>
      <c r="I46" s="15" t="s">
        <v>101</v>
      </c>
      <c r="J46" s="32"/>
      <c r="K46" s="59"/>
      <c r="L46" s="13"/>
      <c r="M46" s="13"/>
      <c r="N46" s="3"/>
      <c r="O46" s="3"/>
      <c r="P46" s="3"/>
      <c r="Q46" s="3"/>
      <c r="R46" s="3"/>
      <c r="S46" s="3"/>
      <c r="T46" s="3"/>
      <c r="U46" s="3"/>
      <c r="V46" s="3"/>
      <c r="W46" s="3"/>
      <c r="X46" s="3"/>
      <c r="Y46" s="3"/>
      <c r="Z46" s="3"/>
      <c r="AA46" s="3"/>
      <c r="AB46" s="3"/>
      <c r="AC46" s="3"/>
    </row>
    <row r="47" spans="3:29" ht="15">
      <c r="C47" s="16" t="s">
        <v>39</v>
      </c>
      <c r="D47" s="14" t="s">
        <v>37</v>
      </c>
      <c r="E47" s="53">
        <v>6E-09</v>
      </c>
      <c r="F47" s="53">
        <v>4.8E-08</v>
      </c>
      <c r="G47" s="54">
        <f>IF($C$99=2,'Input-Output'!$E$14*35.314667*0.4536*Calculations!F47,IF($C$99=3,'Input-Output'!$E$14*35.314667*0.4536*Calculations!E47,0))</f>
        <v>0</v>
      </c>
      <c r="H47" s="14" t="s">
        <v>128</v>
      </c>
      <c r="I47" s="15" t="s">
        <v>101</v>
      </c>
      <c r="J47" s="32"/>
      <c r="K47" s="59"/>
      <c r="L47" s="13"/>
      <c r="M47" s="13"/>
      <c r="N47" s="3"/>
      <c r="O47" s="3"/>
      <c r="P47" s="3"/>
      <c r="Q47" s="3"/>
      <c r="R47" s="3"/>
      <c r="S47" s="3"/>
      <c r="T47" s="3"/>
      <c r="U47" s="3"/>
      <c r="V47" s="3"/>
      <c r="W47" s="3"/>
      <c r="X47" s="3"/>
      <c r="Y47" s="3"/>
      <c r="Z47" s="3"/>
      <c r="AA47" s="3"/>
      <c r="AB47" s="3"/>
      <c r="AC47" s="3"/>
    </row>
    <row r="48" spans="3:29" ht="15">
      <c r="C48" s="16" t="s">
        <v>40</v>
      </c>
      <c r="D48" s="14" t="s">
        <v>41</v>
      </c>
      <c r="E48" s="53">
        <v>8.2E-09</v>
      </c>
      <c r="F48" s="53">
        <v>6.5E-08</v>
      </c>
      <c r="G48" s="54">
        <f>IF($C$99=2,'Input-Output'!$E$14*35.314667*0.4536*Calculations!F48,IF($C$99=3,'Input-Output'!$E$14*35.314667*0.4536*Calculations!E48,0))</f>
        <v>0</v>
      </c>
      <c r="H48" s="14" t="s">
        <v>128</v>
      </c>
      <c r="I48" s="15" t="s">
        <v>101</v>
      </c>
      <c r="J48" s="32"/>
      <c r="K48" s="59"/>
      <c r="L48" s="13"/>
      <c r="M48" s="13"/>
      <c r="N48" s="3"/>
      <c r="O48" s="3"/>
      <c r="P48" s="3"/>
      <c r="Q48" s="3"/>
      <c r="R48" s="3"/>
      <c r="S48" s="3"/>
      <c r="T48" s="3"/>
      <c r="U48" s="3"/>
      <c r="V48" s="3"/>
      <c r="W48" s="3"/>
      <c r="X48" s="3"/>
      <c r="Y48" s="3"/>
      <c r="Z48" s="3"/>
      <c r="AA48" s="3"/>
      <c r="AB48" s="3"/>
      <c r="AC48" s="3"/>
    </row>
    <row r="49" spans="3:29" ht="15">
      <c r="C49" s="16" t="s">
        <v>17</v>
      </c>
      <c r="D49" s="14" t="s">
        <v>42</v>
      </c>
      <c r="E49" s="53">
        <v>3.6E-07</v>
      </c>
      <c r="F49" s="53">
        <v>2.9E-06</v>
      </c>
      <c r="G49" s="54">
        <f>IF($C$99=2,'Input-Output'!$E$14*35.314667*0.4536*Calculations!F49,IF($C$99=3,'Input-Output'!$E$14*35.314667*0.4536*Calculations!E49,0))</f>
        <v>0</v>
      </c>
      <c r="H49" s="14" t="s">
        <v>128</v>
      </c>
      <c r="I49" s="15"/>
      <c r="J49" s="32"/>
      <c r="K49" s="59"/>
      <c r="L49" s="13"/>
      <c r="M49" s="13"/>
      <c r="N49" s="3"/>
      <c r="O49" s="3"/>
      <c r="P49" s="3"/>
      <c r="Q49" s="3"/>
      <c r="R49" s="3"/>
      <c r="S49" s="3"/>
      <c r="T49" s="3"/>
      <c r="U49" s="3"/>
      <c r="V49" s="3"/>
      <c r="W49" s="3"/>
      <c r="X49" s="3"/>
      <c r="Y49" s="3"/>
      <c r="Z49" s="3"/>
      <c r="AA49" s="3"/>
      <c r="AB49" s="3"/>
      <c r="AC49" s="3"/>
    </row>
    <row r="50" spans="3:29" ht="15">
      <c r="C50" s="16" t="s">
        <v>14</v>
      </c>
      <c r="D50" s="14" t="s">
        <v>43</v>
      </c>
      <c r="E50" s="53">
        <v>8.4E-09</v>
      </c>
      <c r="F50" s="53">
        <v>6.7E-08</v>
      </c>
      <c r="G50" s="54">
        <f>IF($C$99=2,'Input-Output'!$E$14*35.314667*0.4536*Calculations!F50,IF($C$99=3,'Input-Output'!$E$14*35.314667*0.4536*Calculations!E50,0))</f>
        <v>0</v>
      </c>
      <c r="H50" s="14" t="s">
        <v>128</v>
      </c>
      <c r="I50" s="15" t="s">
        <v>101</v>
      </c>
      <c r="J50" s="32"/>
      <c r="K50" s="59"/>
      <c r="L50" s="13"/>
      <c r="M50" s="13"/>
      <c r="N50" s="3"/>
      <c r="O50" s="3"/>
      <c r="P50" s="3"/>
      <c r="Q50" s="3"/>
      <c r="R50" s="3"/>
      <c r="S50" s="3"/>
      <c r="T50" s="3"/>
      <c r="U50" s="3"/>
      <c r="V50" s="3"/>
      <c r="W50" s="3"/>
      <c r="X50" s="3"/>
      <c r="Y50" s="3"/>
      <c r="Z50" s="3"/>
      <c r="AA50" s="3"/>
      <c r="AB50" s="3"/>
      <c r="AC50" s="3"/>
    </row>
    <row r="51" spans="3:29" ht="15">
      <c r="C51" s="16" t="s">
        <v>9</v>
      </c>
      <c r="D51" s="14" t="s">
        <v>44</v>
      </c>
      <c r="E51" s="53">
        <v>1.8E-06</v>
      </c>
      <c r="F51" s="53">
        <v>3.5E-05</v>
      </c>
      <c r="G51" s="54">
        <f>IF($C$99=2,'Input-Output'!$E$14*35.314667*0.4536*Calculations!F51,IF($C$99=3,'Input-Output'!$E$14*35.314667*0.4536*Calculations!E51,0))</f>
        <v>0</v>
      </c>
      <c r="H51" s="14" t="s">
        <v>128</v>
      </c>
      <c r="I51" s="15"/>
      <c r="J51" s="32"/>
      <c r="K51" s="59"/>
      <c r="L51" s="13"/>
      <c r="M51" s="13"/>
      <c r="N51" s="61"/>
      <c r="O51" s="3"/>
      <c r="P51" s="3"/>
      <c r="Q51" s="3"/>
      <c r="R51" s="3"/>
      <c r="S51" s="3"/>
      <c r="T51" s="3"/>
      <c r="U51" s="3"/>
      <c r="V51" s="3"/>
      <c r="W51" s="3"/>
      <c r="X51" s="3"/>
      <c r="Y51" s="3"/>
      <c r="Z51" s="3"/>
      <c r="AA51" s="3"/>
      <c r="AB51" s="3"/>
      <c r="AC51" s="3"/>
    </row>
    <row r="52" spans="3:29" ht="15">
      <c r="C52" s="16" t="s">
        <v>7</v>
      </c>
      <c r="D52" s="14" t="s">
        <v>45</v>
      </c>
      <c r="E52" s="53">
        <v>8.6E-08</v>
      </c>
      <c r="F52" s="53">
        <v>6.8E-07</v>
      </c>
      <c r="G52" s="54">
        <f>IF($C$99=2,'Input-Output'!$E$14*35.314667*0.4536*Calculations!F52,IF($C$99=3,'Input-Output'!$E$14*35.314667*0.4536*Calculations!E52,0))</f>
        <v>0</v>
      </c>
      <c r="H52" s="14" t="s">
        <v>128</v>
      </c>
      <c r="I52" s="15" t="s">
        <v>101</v>
      </c>
      <c r="J52" s="32"/>
      <c r="K52" s="59"/>
      <c r="L52" s="13"/>
      <c r="M52" s="13"/>
      <c r="N52" s="61"/>
      <c r="O52" s="3"/>
      <c r="P52" s="3"/>
      <c r="Q52" s="3"/>
      <c r="R52" s="3"/>
      <c r="S52" s="3"/>
      <c r="T52" s="3"/>
      <c r="U52" s="3"/>
      <c r="V52" s="3"/>
      <c r="W52" s="3"/>
      <c r="X52" s="3"/>
      <c r="Y52" s="3"/>
      <c r="Z52" s="3"/>
      <c r="AA52" s="3"/>
      <c r="AB52" s="3"/>
      <c r="AC52" s="3"/>
    </row>
    <row r="53" spans="3:29" ht="15">
      <c r="C53" s="171" t="s">
        <v>6</v>
      </c>
      <c r="D53" s="14" t="s">
        <v>46</v>
      </c>
      <c r="E53" s="53">
        <v>7.8E-08</v>
      </c>
      <c r="F53" s="53">
        <v>3.9E-06</v>
      </c>
      <c r="G53" s="54">
        <f>IF($C$99=2,'Input-Output'!$E$14*35.314667*0.4536*Calculations!F53,IF($C$99=3,'Input-Output'!$E$14*35.314667*0.4536*Calculations!E53,0))</f>
        <v>0</v>
      </c>
      <c r="H53" s="14" t="s">
        <v>128</v>
      </c>
      <c r="I53" s="15" t="s">
        <v>101</v>
      </c>
      <c r="J53" s="32"/>
      <c r="K53" s="59"/>
      <c r="L53" s="13"/>
      <c r="M53" s="13"/>
      <c r="N53" s="3"/>
      <c r="O53" s="3"/>
      <c r="P53" s="3"/>
      <c r="Q53" s="3"/>
      <c r="R53" s="3"/>
      <c r="S53" s="3"/>
      <c r="T53" s="3"/>
      <c r="U53" s="3"/>
      <c r="V53" s="3"/>
      <c r="W53" s="3"/>
      <c r="X53" s="3"/>
      <c r="Y53" s="3"/>
      <c r="Z53" s="3"/>
      <c r="AA53" s="3"/>
      <c r="AB53" s="3"/>
      <c r="AC53" s="3"/>
    </row>
    <row r="54" spans="3:29" ht="15">
      <c r="C54" s="16" t="s">
        <v>11</v>
      </c>
      <c r="D54" s="14" t="s">
        <v>47</v>
      </c>
      <c r="E54" s="53">
        <v>4.6E-06</v>
      </c>
      <c r="F54" s="53">
        <v>7.9E-05</v>
      </c>
      <c r="G54" s="54">
        <f>IF($C$99=2,'Input-Output'!$E$14*35.314667*0.4536*Calculations!F54,IF($C$99=3,'Input-Output'!$E$14*35.314667*0.4536*Calculations!E54,0))</f>
        <v>0</v>
      </c>
      <c r="H54" s="14" t="s">
        <v>128</v>
      </c>
      <c r="I54" s="15"/>
      <c r="J54" s="32"/>
      <c r="K54" s="59"/>
      <c r="L54" s="13"/>
      <c r="M54" s="13"/>
      <c r="N54" s="3"/>
      <c r="O54" s="3"/>
      <c r="P54" s="3"/>
      <c r="Q54" s="3"/>
      <c r="R54" s="3"/>
      <c r="S54" s="3"/>
      <c r="T54" s="3"/>
      <c r="U54" s="3"/>
      <c r="V54" s="3"/>
      <c r="W54" s="3"/>
      <c r="X54" s="3"/>
      <c r="Y54" s="3"/>
      <c r="Z54" s="3"/>
      <c r="AA54" s="3"/>
      <c r="AB54" s="3"/>
      <c r="AC54" s="3"/>
    </row>
    <row r="55" spans="3:29" ht="15">
      <c r="C55" s="16" t="s">
        <v>5</v>
      </c>
      <c r="D55" s="14" t="s">
        <v>48</v>
      </c>
      <c r="E55" s="53">
        <v>2.8E-07</v>
      </c>
      <c r="F55" s="53">
        <v>1.9E-06</v>
      </c>
      <c r="G55" s="54">
        <f>IF($C$99=2,'Input-Output'!$E$14*35.314667*0.4536*Calculations!F55,IF($C$99=3,'Input-Output'!$E$14*35.314667*0.4536*Calculations!E55,0))</f>
        <v>0</v>
      </c>
      <c r="H55" s="14" t="s">
        <v>128</v>
      </c>
      <c r="I55" s="15" t="s">
        <v>101</v>
      </c>
      <c r="J55" s="32"/>
      <c r="K55" s="59"/>
      <c r="N55" s="3"/>
      <c r="O55" s="3"/>
      <c r="P55" s="3"/>
      <c r="Q55" s="3"/>
      <c r="R55" s="3"/>
      <c r="S55" s="3"/>
      <c r="T55" s="3"/>
      <c r="U55" s="3"/>
      <c r="V55" s="3"/>
      <c r="W55" s="3"/>
      <c r="X55" s="3"/>
      <c r="Y55" s="3"/>
      <c r="Z55" s="3"/>
      <c r="AA55" s="3"/>
      <c r="AB55" s="3"/>
      <c r="AC55" s="3"/>
    </row>
    <row r="56" spans="3:29" ht="15">
      <c r="C56" s="16" t="s">
        <v>8</v>
      </c>
      <c r="D56" s="14" t="s">
        <v>49</v>
      </c>
      <c r="E56" s="53">
        <v>7.3E-08</v>
      </c>
      <c r="F56" s="53">
        <v>5.8E-07</v>
      </c>
      <c r="G56" s="54">
        <f>IF($C$99=2,'Input-Output'!$E$14*35.314667*0.4536*Calculations!F56,IF($C$99=3,'Input-Output'!$E$14*35.314667*0.4536*Calculations!E56,0))</f>
        <v>0</v>
      </c>
      <c r="H56" s="14" t="s">
        <v>128</v>
      </c>
      <c r="I56" s="15" t="s">
        <v>101</v>
      </c>
      <c r="J56" s="32"/>
      <c r="K56" s="59"/>
      <c r="N56" s="3"/>
      <c r="O56" s="3"/>
      <c r="P56" s="3"/>
      <c r="Q56" s="3"/>
      <c r="R56" s="3"/>
      <c r="S56" s="3"/>
      <c r="T56" s="3"/>
      <c r="U56" s="3"/>
      <c r="V56" s="3"/>
      <c r="W56" s="3"/>
      <c r="X56" s="3"/>
      <c r="Y56" s="3"/>
      <c r="Z56" s="3"/>
      <c r="AA56" s="3"/>
      <c r="AB56" s="3"/>
      <c r="AC56" s="3"/>
    </row>
    <row r="57" spans="3:29" ht="15.75" thickBot="1">
      <c r="C57" s="18" t="s">
        <v>51</v>
      </c>
      <c r="D57" s="19" t="s">
        <v>52</v>
      </c>
      <c r="E57" s="62"/>
      <c r="F57" s="62"/>
      <c r="G57" s="63">
        <f>SUMIF(I42:I56,I57,G41:G56)</f>
        <v>0</v>
      </c>
      <c r="H57" s="19" t="s">
        <v>128</v>
      </c>
      <c r="I57" s="64" t="s">
        <v>101</v>
      </c>
      <c r="J57" s="65"/>
      <c r="K57" s="66"/>
      <c r="L57" s="3"/>
      <c r="N57" s="3"/>
      <c r="O57" s="3"/>
      <c r="P57" s="3"/>
      <c r="Q57" s="3"/>
      <c r="R57" s="3"/>
      <c r="S57" s="3"/>
      <c r="T57" s="3"/>
      <c r="U57" s="3"/>
      <c r="V57" s="3"/>
      <c r="W57" s="3"/>
      <c r="X57" s="3"/>
      <c r="Y57" s="3"/>
      <c r="Z57" s="3"/>
      <c r="AA57" s="3"/>
      <c r="AB57" s="3"/>
      <c r="AC57" s="3"/>
    </row>
    <row r="58" spans="3:29" ht="15">
      <c r="C58" s="82"/>
      <c r="D58" s="83"/>
      <c r="E58" s="34"/>
      <c r="F58" s="34"/>
      <c r="G58" s="92"/>
      <c r="H58" s="93"/>
      <c r="I58" s="95"/>
      <c r="J58" s="65"/>
      <c r="K58" s="66"/>
      <c r="L58" s="3"/>
      <c r="N58" s="3"/>
      <c r="O58" s="3"/>
      <c r="P58" s="3"/>
      <c r="Q58" s="3"/>
      <c r="R58" s="3"/>
      <c r="S58" s="3"/>
      <c r="T58" s="3"/>
      <c r="U58" s="3"/>
      <c r="V58" s="3"/>
      <c r="W58" s="3"/>
      <c r="X58" s="3"/>
      <c r="Y58" s="3"/>
      <c r="Z58" s="3"/>
      <c r="AA58" s="3"/>
      <c r="AB58" s="3"/>
      <c r="AC58" s="3"/>
    </row>
    <row r="59" spans="3:29" ht="30.75">
      <c r="C59" s="96" t="s">
        <v>126</v>
      </c>
      <c r="D59" s="85" t="s">
        <v>119</v>
      </c>
      <c r="E59" s="13"/>
      <c r="F59" s="13"/>
      <c r="G59" s="94"/>
      <c r="H59" s="95"/>
      <c r="I59" s="95"/>
      <c r="J59" s="65"/>
      <c r="K59" s="66"/>
      <c r="L59" s="3"/>
      <c r="N59" s="3"/>
      <c r="O59" s="3"/>
      <c r="P59" s="3"/>
      <c r="Q59" s="3"/>
      <c r="R59" s="3"/>
      <c r="S59" s="3"/>
      <c r="T59" s="3"/>
      <c r="U59" s="3"/>
      <c r="V59" s="3"/>
      <c r="W59" s="3"/>
      <c r="X59" s="3"/>
      <c r="Y59" s="3"/>
      <c r="Z59" s="3"/>
      <c r="AA59" s="3"/>
      <c r="AB59" s="3"/>
      <c r="AC59" s="3"/>
    </row>
    <row r="60" spans="3:29" ht="18">
      <c r="C60" s="78" t="s">
        <v>66</v>
      </c>
      <c r="D60" s="89">
        <f>'Input-Output'!E14</f>
        <v>0</v>
      </c>
      <c r="E60" s="85" t="s">
        <v>125</v>
      </c>
      <c r="F60" s="13"/>
      <c r="G60" s="94"/>
      <c r="H60" s="95"/>
      <c r="I60" s="95"/>
      <c r="J60" s="65"/>
      <c r="K60" s="66"/>
      <c r="L60" s="3"/>
      <c r="N60" s="3"/>
      <c r="O60" s="3"/>
      <c r="P60" s="3"/>
      <c r="Q60" s="3"/>
      <c r="R60" s="3"/>
      <c r="S60" s="3"/>
      <c r="T60" s="3"/>
      <c r="U60" s="3"/>
      <c r="V60" s="3"/>
      <c r="W60" s="3"/>
      <c r="X60" s="3"/>
      <c r="Y60" s="3"/>
      <c r="Z60" s="3"/>
      <c r="AA60" s="3"/>
      <c r="AB60" s="3"/>
      <c r="AC60" s="3"/>
    </row>
    <row r="61" spans="3:29" ht="15">
      <c r="C61" s="78" t="s">
        <v>66</v>
      </c>
      <c r="D61" s="97">
        <f>'Input-Output'!E14*35.314467*Calculations!F42*0.4536</f>
        <v>0</v>
      </c>
      <c r="E61" s="13"/>
      <c r="F61" s="13"/>
      <c r="G61" s="94"/>
      <c r="H61" s="95"/>
      <c r="I61" s="95"/>
      <c r="J61" s="65"/>
      <c r="K61" s="66"/>
      <c r="L61" s="3"/>
      <c r="N61" s="3"/>
      <c r="O61" s="3"/>
      <c r="P61" s="3"/>
      <c r="Q61" s="3"/>
      <c r="R61" s="3"/>
      <c r="S61" s="3"/>
      <c r="T61" s="3"/>
      <c r="U61" s="3"/>
      <c r="V61" s="3"/>
      <c r="W61" s="3"/>
      <c r="X61" s="3"/>
      <c r="Y61" s="3"/>
      <c r="Z61" s="3"/>
      <c r="AA61" s="3"/>
      <c r="AB61" s="3"/>
      <c r="AC61" s="3"/>
    </row>
    <row r="62" spans="3:29" ht="15.75" thickBot="1">
      <c r="C62" s="67"/>
      <c r="D62" s="68"/>
      <c r="E62" s="44"/>
      <c r="F62" s="44"/>
      <c r="G62" s="69"/>
      <c r="H62" s="70"/>
      <c r="I62" s="70"/>
      <c r="J62" s="71"/>
      <c r="K62" s="66"/>
      <c r="L62" s="3"/>
      <c r="N62" s="3"/>
      <c r="O62" s="3"/>
      <c r="P62" s="3"/>
      <c r="Q62" s="3"/>
      <c r="R62" s="3"/>
      <c r="S62" s="3"/>
      <c r="T62" s="3"/>
      <c r="U62" s="3"/>
      <c r="V62" s="3"/>
      <c r="W62" s="3"/>
      <c r="X62" s="3"/>
      <c r="Y62" s="3"/>
      <c r="Z62" s="3"/>
      <c r="AA62" s="3"/>
      <c r="AB62" s="3"/>
      <c r="AC62" s="3"/>
    </row>
    <row r="63" spans="3:29" ht="15.75" thickBot="1">
      <c r="C63" s="21"/>
      <c r="D63" s="13"/>
      <c r="E63" s="13"/>
      <c r="F63" s="13"/>
      <c r="G63" s="44"/>
      <c r="K63" s="59"/>
      <c r="N63" s="3"/>
      <c r="O63" s="3"/>
      <c r="P63" s="3"/>
      <c r="Q63" s="3"/>
      <c r="R63" s="3"/>
      <c r="S63" s="3"/>
      <c r="T63" s="3"/>
      <c r="U63" s="3"/>
      <c r="V63" s="3"/>
      <c r="W63" s="3"/>
      <c r="X63" s="3"/>
      <c r="Y63" s="3"/>
      <c r="Z63" s="3"/>
      <c r="AA63" s="3"/>
      <c r="AB63" s="3"/>
      <c r="AC63" s="3"/>
    </row>
    <row r="64" spans="3:29" ht="15">
      <c r="C64" s="33" t="s">
        <v>58</v>
      </c>
      <c r="D64" s="34"/>
      <c r="E64" s="34"/>
      <c r="F64" s="34"/>
      <c r="G64" s="34"/>
      <c r="H64" s="35"/>
      <c r="I64" s="13"/>
      <c r="K64" s="59"/>
      <c r="N64" s="3"/>
      <c r="O64" s="3"/>
      <c r="P64" s="3"/>
      <c r="Q64" s="3"/>
      <c r="R64" s="3"/>
      <c r="S64" s="3"/>
      <c r="T64" s="3"/>
      <c r="U64" s="3"/>
      <c r="V64" s="3"/>
      <c r="W64" s="3"/>
      <c r="X64" s="3"/>
      <c r="Y64" s="3"/>
      <c r="Z64" s="3"/>
      <c r="AA64" s="3"/>
      <c r="AB64" s="3"/>
      <c r="AC64" s="3"/>
    </row>
    <row r="65" spans="3:29" ht="15">
      <c r="C65" s="36"/>
      <c r="D65" s="13"/>
      <c r="E65" s="13"/>
      <c r="F65" s="13"/>
      <c r="G65" s="13"/>
      <c r="H65" s="32"/>
      <c r="I65" s="13"/>
      <c r="K65" s="59"/>
      <c r="N65" s="3"/>
      <c r="O65" s="3"/>
      <c r="P65" s="3"/>
      <c r="Q65" s="3"/>
      <c r="R65" s="3"/>
      <c r="S65" s="3"/>
      <c r="T65" s="3"/>
      <c r="U65" s="3"/>
      <c r="V65" s="3"/>
      <c r="W65" s="3"/>
      <c r="X65" s="3"/>
      <c r="Y65" s="3"/>
      <c r="Z65" s="3"/>
      <c r="AA65" s="3"/>
      <c r="AB65" s="3"/>
      <c r="AC65" s="3"/>
    </row>
    <row r="66" spans="3:29" ht="15.75" thickBot="1">
      <c r="C66" s="72" t="s">
        <v>108</v>
      </c>
      <c r="D66" s="44">
        <f>IF(D106=2,'Input-Output'!E21*'Input-Output'!E22,'Input-Output'!E21)</f>
        <v>0</v>
      </c>
      <c r="E66" s="44" t="s">
        <v>25</v>
      </c>
      <c r="F66" s="44"/>
      <c r="G66" s="13"/>
      <c r="H66" s="32"/>
      <c r="I66" s="13"/>
      <c r="K66" s="59"/>
      <c r="N66" s="3"/>
      <c r="O66" s="3"/>
      <c r="P66" s="3"/>
      <c r="Q66" s="3"/>
      <c r="R66" s="3"/>
      <c r="S66" s="3"/>
      <c r="T66" s="3"/>
      <c r="U66" s="3"/>
      <c r="V66" s="3"/>
      <c r="W66" s="3"/>
      <c r="X66" s="3"/>
      <c r="Y66" s="3"/>
      <c r="Z66" s="3"/>
      <c r="AA66" s="3"/>
      <c r="AB66" s="3"/>
      <c r="AC66" s="3"/>
    </row>
    <row r="67" spans="3:29" ht="31.5" thickBot="1">
      <c r="C67" s="73" t="s">
        <v>114</v>
      </c>
      <c r="D67" s="38" t="s">
        <v>65</v>
      </c>
      <c r="E67" s="38" t="s">
        <v>23</v>
      </c>
      <c r="F67" s="74" t="s">
        <v>26</v>
      </c>
      <c r="G67" s="13"/>
      <c r="H67" s="32"/>
      <c r="I67" s="13"/>
      <c r="K67" s="59"/>
      <c r="N67" s="3"/>
      <c r="O67" s="3"/>
      <c r="P67" s="3"/>
      <c r="Q67" s="3"/>
      <c r="R67" s="3"/>
      <c r="S67" s="3"/>
      <c r="T67" s="3"/>
      <c r="U67" s="3"/>
      <c r="V67" s="3"/>
      <c r="W67" s="3"/>
      <c r="X67" s="3"/>
      <c r="Y67" s="3"/>
      <c r="Z67" s="3"/>
      <c r="AA67" s="3"/>
      <c r="AB67" s="3"/>
      <c r="AC67" s="3"/>
    </row>
    <row r="68" spans="3:29" ht="15">
      <c r="C68" s="171" t="s">
        <v>147</v>
      </c>
      <c r="D68" s="240" t="s">
        <v>52</v>
      </c>
      <c r="E68" s="14">
        <f>'Input-Output'!E24</f>
        <v>0</v>
      </c>
      <c r="F68" s="75">
        <f>$D$66*'Input-Output'!E24/100</f>
        <v>0</v>
      </c>
      <c r="G68" s="13"/>
      <c r="H68" s="32"/>
      <c r="I68" s="13"/>
      <c r="K68" s="59"/>
      <c r="N68" s="3"/>
      <c r="O68" s="3"/>
      <c r="P68" s="3"/>
      <c r="Q68" s="3"/>
      <c r="R68" s="3"/>
      <c r="S68" s="3"/>
      <c r="T68" s="3"/>
      <c r="U68" s="3"/>
      <c r="V68" s="3"/>
      <c r="W68" s="3"/>
      <c r="X68" s="3"/>
      <c r="Y68" s="3"/>
      <c r="Z68" s="3"/>
      <c r="AA68" s="3"/>
      <c r="AB68" s="3"/>
      <c r="AC68" s="3"/>
    </row>
    <row r="69" spans="3:29" ht="15">
      <c r="C69" s="16" t="s">
        <v>60</v>
      </c>
      <c r="D69" s="14" t="s">
        <v>62</v>
      </c>
      <c r="E69" s="14">
        <f>'Input-Output'!E25</f>
        <v>0</v>
      </c>
      <c r="F69" s="75">
        <f>$D$66*'Input-Output'!E25/100</f>
        <v>0</v>
      </c>
      <c r="G69" s="13"/>
      <c r="H69" s="32"/>
      <c r="I69" s="13"/>
      <c r="N69" s="3"/>
      <c r="O69" s="3"/>
      <c r="P69" s="3"/>
      <c r="Q69" s="3"/>
      <c r="R69" s="3"/>
      <c r="S69" s="3"/>
      <c r="T69" s="3"/>
      <c r="U69" s="3"/>
      <c r="V69" s="3"/>
      <c r="W69" s="3"/>
      <c r="X69" s="3"/>
      <c r="Y69" s="3"/>
      <c r="Z69" s="3"/>
      <c r="AA69" s="3"/>
      <c r="AB69" s="3"/>
      <c r="AC69" s="3"/>
    </row>
    <row r="70" spans="3:29" ht="15.75" thickBot="1">
      <c r="C70" s="18" t="s">
        <v>61</v>
      </c>
      <c r="D70" s="19" t="s">
        <v>63</v>
      </c>
      <c r="E70" s="19">
        <f>'Input-Output'!E26</f>
        <v>0</v>
      </c>
      <c r="F70" s="76">
        <f>$D$66*'Input-Output'!E26/100</f>
        <v>0</v>
      </c>
      <c r="G70" s="13"/>
      <c r="H70" s="32"/>
      <c r="I70" s="13"/>
      <c r="K70" s="77"/>
      <c r="N70" s="3"/>
      <c r="O70" s="3"/>
      <c r="P70" s="3"/>
      <c r="Q70" s="3"/>
      <c r="R70" s="3"/>
      <c r="S70" s="3"/>
      <c r="T70" s="3"/>
      <c r="U70" s="3"/>
      <c r="V70" s="3"/>
      <c r="W70" s="3"/>
      <c r="X70" s="3"/>
      <c r="Y70" s="3"/>
      <c r="Z70" s="3"/>
      <c r="AA70" s="3"/>
      <c r="AB70" s="3"/>
      <c r="AC70" s="3"/>
    </row>
    <row r="71" spans="3:29" ht="15">
      <c r="C71" s="21"/>
      <c r="D71" s="13"/>
      <c r="E71" s="13"/>
      <c r="F71" s="13"/>
      <c r="G71" s="13"/>
      <c r="H71" s="32"/>
      <c r="I71" s="13"/>
      <c r="N71" s="3"/>
      <c r="O71" s="3"/>
      <c r="P71" s="3"/>
      <c r="Q71" s="3"/>
      <c r="R71" s="3"/>
      <c r="S71" s="3"/>
      <c r="T71" s="3"/>
      <c r="U71" s="3"/>
      <c r="V71" s="3"/>
      <c r="W71" s="3"/>
      <c r="X71" s="3"/>
      <c r="Y71" s="3"/>
      <c r="Z71" s="3"/>
      <c r="AA71" s="3"/>
      <c r="AB71" s="3"/>
      <c r="AC71" s="3"/>
    </row>
    <row r="72" spans="3:29" ht="15">
      <c r="C72" s="239" t="s">
        <v>100</v>
      </c>
      <c r="D72" s="319" t="str">
        <f>IF(D106=2,"Quantity of CCA Type C Used (L/yr) X Specific Gravity (kg/L) X % Composition","Quantity of CCA Type C Used (kg/yr) X % Composition")</f>
        <v>Quantity of CCA Type C Used (kg/yr) X % Composition</v>
      </c>
      <c r="E72" s="319"/>
      <c r="F72" s="319"/>
      <c r="G72" s="319"/>
      <c r="H72" s="336"/>
      <c r="I72" s="98"/>
      <c r="N72" s="3"/>
      <c r="O72" s="3"/>
      <c r="P72" s="3"/>
      <c r="Q72" s="3"/>
      <c r="R72" s="3"/>
      <c r="S72" s="3"/>
      <c r="T72" s="3"/>
      <c r="U72" s="3"/>
      <c r="V72" s="3"/>
      <c r="W72" s="3"/>
      <c r="X72" s="3"/>
      <c r="Y72" s="3"/>
      <c r="Z72" s="3"/>
      <c r="AA72" s="3"/>
      <c r="AB72" s="3"/>
      <c r="AC72" s="3"/>
    </row>
    <row r="73" spans="3:29" ht="15">
      <c r="C73" s="78" t="s">
        <v>66</v>
      </c>
      <c r="D73" s="166">
        <f>D66</f>
        <v>0</v>
      </c>
      <c r="E73" s="79">
        <f>'Input-Output'!E24</f>
        <v>0</v>
      </c>
      <c r="G73" s="13"/>
      <c r="H73" s="32"/>
      <c r="I73" s="13"/>
      <c r="N73" s="3"/>
      <c r="O73" s="3"/>
      <c r="P73" s="3"/>
      <c r="Q73" s="3"/>
      <c r="R73" s="3"/>
      <c r="S73" s="3"/>
      <c r="T73" s="3"/>
      <c r="U73" s="3"/>
      <c r="V73" s="3"/>
      <c r="W73" s="3"/>
      <c r="X73" s="3"/>
      <c r="Y73" s="3"/>
      <c r="Z73" s="3"/>
      <c r="AA73" s="3"/>
      <c r="AB73" s="3"/>
      <c r="AC73" s="3"/>
    </row>
    <row r="74" spans="3:29" ht="15">
      <c r="C74" s="78" t="s">
        <v>66</v>
      </c>
      <c r="D74" s="80">
        <f>D66*E68/100</f>
        <v>0</v>
      </c>
      <c r="E74" s="13"/>
      <c r="F74" s="13"/>
      <c r="G74" s="13"/>
      <c r="H74" s="32"/>
      <c r="I74" s="13"/>
      <c r="N74" s="3"/>
      <c r="O74" s="3"/>
      <c r="P74" s="3"/>
      <c r="Q74" s="3"/>
      <c r="R74" s="3"/>
      <c r="S74" s="3"/>
      <c r="T74" s="3"/>
      <c r="U74" s="3"/>
      <c r="V74" s="3"/>
      <c r="W74" s="3"/>
      <c r="X74" s="3"/>
      <c r="Y74" s="3"/>
      <c r="Z74" s="3"/>
      <c r="AA74" s="3"/>
      <c r="AB74" s="3"/>
      <c r="AC74" s="3"/>
    </row>
    <row r="75" spans="3:29" ht="15">
      <c r="C75" s="21"/>
      <c r="D75" s="13"/>
      <c r="E75" s="13"/>
      <c r="F75" s="13"/>
      <c r="G75" s="13"/>
      <c r="H75" s="32"/>
      <c r="I75" s="13"/>
      <c r="N75" s="61"/>
      <c r="O75" s="3"/>
      <c r="P75" s="3"/>
      <c r="Q75" s="3"/>
      <c r="R75" s="3"/>
      <c r="S75" s="3"/>
      <c r="T75" s="3"/>
      <c r="U75" s="3"/>
      <c r="V75" s="3"/>
      <c r="W75" s="3"/>
      <c r="X75" s="3"/>
      <c r="Y75" s="3"/>
      <c r="Z75" s="3"/>
      <c r="AA75" s="3"/>
      <c r="AB75" s="3"/>
      <c r="AC75" s="3"/>
    </row>
    <row r="76" spans="3:29" ht="15">
      <c r="C76" s="21"/>
      <c r="D76" s="13"/>
      <c r="E76" s="13"/>
      <c r="F76" s="13"/>
      <c r="G76" s="13"/>
      <c r="H76" s="32"/>
      <c r="I76" s="13"/>
      <c r="N76" s="3"/>
      <c r="O76" s="3"/>
      <c r="P76" s="3"/>
      <c r="Q76" s="3"/>
      <c r="R76" s="3"/>
      <c r="S76" s="3"/>
      <c r="T76" s="3"/>
      <c r="U76" s="3"/>
      <c r="V76" s="3"/>
      <c r="W76" s="3"/>
      <c r="X76" s="3"/>
      <c r="Y76" s="3"/>
      <c r="Z76" s="3"/>
      <c r="AA76" s="3"/>
      <c r="AB76" s="3"/>
      <c r="AC76" s="3"/>
    </row>
    <row r="77" spans="3:29" ht="15.75" thickBot="1">
      <c r="C77" s="36" t="s">
        <v>67</v>
      </c>
      <c r="D77" s="13"/>
      <c r="E77" s="13"/>
      <c r="F77" s="13"/>
      <c r="G77" s="13"/>
      <c r="H77" s="32"/>
      <c r="I77" s="13"/>
      <c r="N77" s="3"/>
      <c r="O77" s="3"/>
      <c r="P77" s="3"/>
      <c r="Q77" s="3"/>
      <c r="R77" s="3"/>
      <c r="S77" s="3"/>
      <c r="T77" s="3"/>
      <c r="U77" s="3"/>
      <c r="V77" s="3"/>
      <c r="W77" s="3"/>
      <c r="X77" s="3"/>
      <c r="Y77" s="3"/>
      <c r="Z77" s="3"/>
      <c r="AA77" s="3"/>
      <c r="AB77" s="3"/>
      <c r="AC77" s="3"/>
    </row>
    <row r="78" spans="3:29" ht="33.75" thickBot="1">
      <c r="C78" s="73" t="s">
        <v>22</v>
      </c>
      <c r="D78" s="38" t="s">
        <v>65</v>
      </c>
      <c r="E78" s="38" t="s">
        <v>115</v>
      </c>
      <c r="F78" s="103" t="s">
        <v>50</v>
      </c>
      <c r="G78" s="39" t="s">
        <v>127</v>
      </c>
      <c r="H78" s="32"/>
      <c r="I78" s="13"/>
      <c r="N78" s="3"/>
      <c r="O78" s="3"/>
      <c r="P78" s="3"/>
      <c r="Q78" s="3"/>
      <c r="R78" s="3"/>
      <c r="S78" s="3"/>
      <c r="T78" s="3"/>
      <c r="U78" s="3"/>
      <c r="V78" s="3"/>
      <c r="W78" s="3"/>
      <c r="X78" s="3"/>
      <c r="Y78" s="3"/>
      <c r="Z78" s="3"/>
      <c r="AA78" s="3"/>
      <c r="AB78" s="3"/>
      <c r="AC78" s="3"/>
    </row>
    <row r="79" spans="3:29" ht="18">
      <c r="C79" s="40" t="s">
        <v>116</v>
      </c>
      <c r="D79" s="41" t="s">
        <v>52</v>
      </c>
      <c r="E79" s="81">
        <v>1.4E-09</v>
      </c>
      <c r="F79" s="104">
        <f>'Input-Output'!$E$20*35.314667*0.4536*E79</f>
        <v>0</v>
      </c>
      <c r="G79" s="15" t="s">
        <v>128</v>
      </c>
      <c r="H79" s="32"/>
      <c r="I79" s="13"/>
      <c r="N79" s="3"/>
      <c r="O79" s="3"/>
      <c r="P79" s="3"/>
      <c r="Q79" s="3"/>
      <c r="R79" s="3"/>
      <c r="S79" s="3"/>
      <c r="T79" s="3"/>
      <c r="U79" s="3"/>
      <c r="V79" s="3"/>
      <c r="W79" s="3"/>
      <c r="X79" s="3"/>
      <c r="Y79" s="3"/>
      <c r="Z79" s="3"/>
      <c r="AA79" s="3"/>
      <c r="AB79" s="3"/>
      <c r="AC79" s="3"/>
    </row>
    <row r="80" spans="3:9" ht="18">
      <c r="C80" s="16" t="s">
        <v>117</v>
      </c>
      <c r="D80" s="14" t="s">
        <v>75</v>
      </c>
      <c r="E80" s="14">
        <v>1.9E-09</v>
      </c>
      <c r="F80" s="105">
        <f>'Input-Output'!$E$20*35.314667*0.4536*E80</f>
        <v>0</v>
      </c>
      <c r="G80" s="15" t="s">
        <v>128</v>
      </c>
      <c r="H80" s="32"/>
      <c r="I80" s="13"/>
    </row>
    <row r="81" spans="3:9" ht="18.75" thickBot="1">
      <c r="C81" s="18" t="s">
        <v>118</v>
      </c>
      <c r="D81" s="19" t="s">
        <v>52</v>
      </c>
      <c r="E81" s="19">
        <v>1.4E-09</v>
      </c>
      <c r="F81" s="106">
        <f>'Input-Output'!$E$20*35.314667*0.4536*E81</f>
        <v>0</v>
      </c>
      <c r="G81" s="20" t="s">
        <v>128</v>
      </c>
      <c r="H81" s="32"/>
      <c r="I81" s="13"/>
    </row>
    <row r="82" spans="3:9" ht="15">
      <c r="C82" s="82"/>
      <c r="D82" s="83"/>
      <c r="E82" s="83"/>
      <c r="F82" s="84"/>
      <c r="G82" s="13"/>
      <c r="H82" s="32"/>
      <c r="I82" s="13"/>
    </row>
    <row r="83" spans="3:9" ht="18">
      <c r="C83" s="78" t="s">
        <v>110</v>
      </c>
      <c r="D83" s="85" t="s">
        <v>119</v>
      </c>
      <c r="E83" s="43"/>
      <c r="F83" s="86"/>
      <c r="G83" s="13"/>
      <c r="H83" s="32"/>
      <c r="I83" s="13"/>
    </row>
    <row r="84" spans="3:9" ht="18">
      <c r="C84" s="78" t="s">
        <v>66</v>
      </c>
      <c r="D84" s="89">
        <f>'Input-Output'!E20</f>
        <v>0</v>
      </c>
      <c r="E84" s="85" t="s">
        <v>120</v>
      </c>
      <c r="F84" s="86"/>
      <c r="G84" s="13"/>
      <c r="H84" s="32"/>
      <c r="I84" s="13"/>
    </row>
    <row r="85" spans="3:9" ht="15">
      <c r="C85" s="78" t="s">
        <v>66</v>
      </c>
      <c r="D85" s="90">
        <f>'Input-Output'!E20*35.314667*Calculations!E79*0.4536</f>
        <v>0</v>
      </c>
      <c r="E85" s="43"/>
      <c r="F85" s="86"/>
      <c r="G85" s="13"/>
      <c r="H85" s="32"/>
      <c r="I85" s="13"/>
    </row>
    <row r="86" spans="3:9" ht="15.75" thickBot="1">
      <c r="C86" s="67"/>
      <c r="D86" s="44"/>
      <c r="E86" s="44"/>
      <c r="F86" s="44"/>
      <c r="G86" s="44"/>
      <c r="H86" s="87"/>
      <c r="I86" s="13"/>
    </row>
    <row r="87" spans="3:9" ht="30" customHeight="1">
      <c r="C87" s="340" t="s">
        <v>76</v>
      </c>
      <c r="D87" s="340"/>
      <c r="E87" s="340"/>
      <c r="F87" s="340"/>
      <c r="G87" s="340"/>
      <c r="H87" s="340"/>
      <c r="I87" s="99"/>
    </row>
    <row r="88" spans="3:9" ht="15">
      <c r="C88" s="338" t="s">
        <v>77</v>
      </c>
      <c r="D88" s="338"/>
      <c r="E88" s="338"/>
      <c r="F88" s="338"/>
      <c r="G88" s="338"/>
      <c r="H88" s="338"/>
      <c r="I88" s="100"/>
    </row>
    <row r="89" spans="3:9" ht="31.5" customHeight="1">
      <c r="C89" s="341" t="s">
        <v>148</v>
      </c>
      <c r="D89" s="338"/>
      <c r="E89" s="338"/>
      <c r="F89" s="338"/>
      <c r="G89" s="338"/>
      <c r="H89" s="338"/>
      <c r="I89" s="100"/>
    </row>
    <row r="90" spans="3:9" ht="15">
      <c r="C90" s="338" t="s">
        <v>82</v>
      </c>
      <c r="D90" s="338"/>
      <c r="E90" s="338"/>
      <c r="F90" s="338"/>
      <c r="G90" s="338"/>
      <c r="H90" s="338"/>
      <c r="I90" s="100"/>
    </row>
    <row r="91" spans="3:9" ht="29.25" customHeight="1">
      <c r="C91" s="338" t="s">
        <v>96</v>
      </c>
      <c r="D91" s="338"/>
      <c r="E91" s="338"/>
      <c r="F91" s="338"/>
      <c r="G91" s="338"/>
      <c r="H91" s="338"/>
      <c r="I91" s="100"/>
    </row>
    <row r="94" ht="15.75" thickBot="1">
      <c r="C94" s="12" t="s">
        <v>107</v>
      </c>
    </row>
    <row r="95" spans="3:4" ht="15">
      <c r="C95" s="33" t="s">
        <v>2</v>
      </c>
      <c r="D95" s="88" t="s">
        <v>64</v>
      </c>
    </row>
    <row r="96" spans="3:4" ht="15">
      <c r="C96" s="193" t="s">
        <v>165</v>
      </c>
      <c r="D96" s="194" t="s">
        <v>70</v>
      </c>
    </row>
    <row r="97" spans="3:4" ht="15">
      <c r="C97" s="195" t="s">
        <v>3</v>
      </c>
      <c r="D97" s="194" t="s">
        <v>105</v>
      </c>
    </row>
    <row r="98" spans="3:4" ht="15">
      <c r="C98" s="195" t="s">
        <v>4</v>
      </c>
      <c r="D98" s="194" t="s">
        <v>25</v>
      </c>
    </row>
    <row r="99" spans="3:4" ht="15.75" thickBot="1">
      <c r="C99" s="196">
        <v>1</v>
      </c>
      <c r="D99" s="197">
        <v>1</v>
      </c>
    </row>
    <row r="101" ht="15.75" thickBot="1"/>
    <row r="102" spans="3:5" ht="15">
      <c r="C102" s="33" t="s">
        <v>97</v>
      </c>
      <c r="D102" s="88" t="s">
        <v>64</v>
      </c>
      <c r="E102" s="36"/>
    </row>
    <row r="103" spans="3:5" ht="15">
      <c r="C103" s="193" t="s">
        <v>165</v>
      </c>
      <c r="D103" s="194" t="s">
        <v>70</v>
      </c>
      <c r="E103" s="21"/>
    </row>
    <row r="104" spans="3:5" ht="15">
      <c r="C104" s="195" t="s">
        <v>3</v>
      </c>
      <c r="D104" s="194" t="s">
        <v>105</v>
      </c>
      <c r="E104" s="21"/>
    </row>
    <row r="105" spans="3:5" ht="15">
      <c r="C105" s="195" t="s">
        <v>4</v>
      </c>
      <c r="D105" s="194" t="s">
        <v>25</v>
      </c>
      <c r="E105" s="21"/>
    </row>
    <row r="106" spans="3:5" ht="15.75" thickBot="1">
      <c r="C106" s="196">
        <v>2</v>
      </c>
      <c r="D106" s="197">
        <v>1</v>
      </c>
      <c r="E106" s="107"/>
    </row>
    <row r="109" ht="15.75"/>
    <row r="110" ht="15.75"/>
  </sheetData>
  <sheetProtection sheet="1"/>
  <mergeCells count="10">
    <mergeCell ref="C5:F5"/>
    <mergeCell ref="C6:F6"/>
    <mergeCell ref="D72:H72"/>
    <mergeCell ref="C1:D1"/>
    <mergeCell ref="C91:H91"/>
    <mergeCell ref="E39:F39"/>
    <mergeCell ref="C87:H87"/>
    <mergeCell ref="C88:H88"/>
    <mergeCell ref="C89:H89"/>
    <mergeCell ref="C90:H90"/>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56"/>
  </sheetPr>
  <dimension ref="A1:D35"/>
  <sheetViews>
    <sheetView showGridLines="0" zoomScalePageLayoutView="0" workbookViewId="0" topLeftCell="A1">
      <selection activeCell="A1" sqref="A1"/>
    </sheetView>
  </sheetViews>
  <sheetFormatPr defaultColWidth="9.140625" defaultRowHeight="15"/>
  <cols>
    <col min="1" max="1" width="9.28125" style="183" customWidth="1"/>
    <col min="2" max="2" width="16.7109375" style="183" customWidth="1"/>
    <col min="3" max="3" width="101.421875" style="22" customWidth="1"/>
    <col min="4" max="16384" width="9.140625" style="22" customWidth="1"/>
  </cols>
  <sheetData>
    <row r="1" spans="1:4" s="6" customFormat="1" ht="45.75" customHeight="1">
      <c r="A1" s="12"/>
      <c r="B1" s="12"/>
      <c r="C1" s="308"/>
      <c r="D1" s="308"/>
    </row>
    <row r="2" spans="1:4" s="6" customFormat="1" ht="20.25">
      <c r="A2" s="4"/>
      <c r="B2" s="4"/>
      <c r="C2" s="27" t="s">
        <v>85</v>
      </c>
      <c r="D2" s="25"/>
    </row>
    <row r="3" spans="1:4" s="6" customFormat="1" ht="15">
      <c r="A3" s="4"/>
      <c r="B3" s="4"/>
      <c r="C3" s="291" t="str">
        <f>Instructions!C4</f>
        <v>Version 3.0, Last Updated: June 17, 2013 AK &amp; ZI</v>
      </c>
      <c r="D3" s="26"/>
    </row>
    <row r="4" spans="1:4" s="6" customFormat="1" ht="15.75" thickBot="1">
      <c r="A4" s="184"/>
      <c r="B4" s="184"/>
      <c r="C4" s="27"/>
      <c r="D4" s="26"/>
    </row>
    <row r="5" spans="1:4" s="6" customFormat="1" ht="36" customHeight="1" thickBot="1">
      <c r="A5" s="185"/>
      <c r="B5" s="185"/>
      <c r="C5" s="182" t="s">
        <v>161</v>
      </c>
      <c r="D5" s="26"/>
    </row>
    <row r="6" spans="1:4" s="6" customFormat="1" ht="16.5" thickBot="1">
      <c r="A6" s="184"/>
      <c r="B6" s="184"/>
      <c r="C6" s="113"/>
      <c r="D6" s="26"/>
    </row>
    <row r="7" spans="1:3" ht="20.25" customHeight="1">
      <c r="A7" s="185"/>
      <c r="B7" s="185"/>
      <c r="C7" s="242" t="s">
        <v>141</v>
      </c>
    </row>
    <row r="8" spans="1:3" ht="15">
      <c r="A8" s="185"/>
      <c r="B8" s="185"/>
      <c r="C8" s="243" t="s">
        <v>92</v>
      </c>
    </row>
    <row r="9" spans="1:3" ht="15.75" customHeight="1">
      <c r="A9" s="185"/>
      <c r="B9" s="185"/>
      <c r="C9" s="244" t="s">
        <v>86</v>
      </c>
    </row>
    <row r="10" spans="1:3" ht="31.5">
      <c r="A10" s="185"/>
      <c r="B10" s="185"/>
      <c r="C10" s="245" t="s">
        <v>87</v>
      </c>
    </row>
    <row r="11" spans="1:3" ht="15.75" customHeight="1">
      <c r="A11" s="185"/>
      <c r="B11" s="185"/>
      <c r="C11" s="246" t="s">
        <v>88</v>
      </c>
    </row>
    <row r="12" ht="31.5">
      <c r="C12" s="245" t="s">
        <v>91</v>
      </c>
    </row>
    <row r="13" ht="15.75" customHeight="1">
      <c r="C13" s="246" t="s">
        <v>89</v>
      </c>
    </row>
    <row r="14" ht="30.75">
      <c r="C14" s="245" t="s">
        <v>95</v>
      </c>
    </row>
    <row r="15" ht="15.75" customHeight="1">
      <c r="C15" s="246" t="s">
        <v>90</v>
      </c>
    </row>
    <row r="16" ht="6" customHeight="1" thickBot="1">
      <c r="C16" s="247"/>
    </row>
    <row r="17" ht="15">
      <c r="C17" s="12"/>
    </row>
    <row r="18" ht="21" thickBot="1">
      <c r="C18" s="241" t="s">
        <v>182</v>
      </c>
    </row>
    <row r="19" ht="30.75">
      <c r="C19" s="283" t="s">
        <v>194</v>
      </c>
    </row>
    <row r="20" ht="46.5">
      <c r="C20" s="284" t="s">
        <v>195</v>
      </c>
    </row>
    <row r="21" ht="46.5">
      <c r="C21" s="284" t="s">
        <v>196</v>
      </c>
    </row>
    <row r="22" ht="31.5" thickBot="1">
      <c r="C22" s="285" t="s">
        <v>197</v>
      </c>
    </row>
    <row r="23" spans="1:3" ht="15">
      <c r="A23" s="292"/>
      <c r="B23" s="292"/>
      <c r="C23" s="293" t="s">
        <v>203</v>
      </c>
    </row>
    <row r="24" ht="15">
      <c r="C24" s="173"/>
    </row>
    <row r="25" ht="15">
      <c r="C25" s="198" t="s">
        <v>166</v>
      </c>
    </row>
    <row r="26" ht="15.75" thickBot="1">
      <c r="C26" s="173"/>
    </row>
    <row r="27" ht="65.25" thickBot="1">
      <c r="C27" s="199" t="s">
        <v>167</v>
      </c>
    </row>
    <row r="28" ht="14.25">
      <c r="C28" s="174"/>
    </row>
    <row r="29" ht="15">
      <c r="C29" s="174"/>
    </row>
    <row r="30" ht="15">
      <c r="C30" s="174"/>
    </row>
    <row r="31" ht="15">
      <c r="C31" s="174"/>
    </row>
    <row r="32" ht="15">
      <c r="C32" s="174"/>
    </row>
    <row r="33" ht="14.25">
      <c r="C33" s="174"/>
    </row>
    <row r="34" ht="14.25">
      <c r="C34" s="174"/>
    </row>
    <row r="35" ht="14.25">
      <c r="C35" s="174"/>
    </row>
  </sheetData>
  <sheetProtection sheet="1"/>
  <mergeCells count="1">
    <mergeCell ref="C1:D1"/>
  </mergeCells>
  <hyperlinks>
    <hyperlink ref="C9" r:id="rId1" display="http://www.epa.gov/ttn/chief/ap42/ch10/final/c10s08.pdf"/>
    <hyperlink ref="C11" r:id="rId2" display="http://www.npi.gov.au/handbooks/approved_handbooks/pubs/timber.pdf"/>
    <hyperlink ref="C13" r:id="rId3" display="http://www.epa.gov/ttn/chief/ap42/ch10/bgdocs/b10s08.pdf"/>
    <hyperlink ref="C15" r:id="rId4" display="http://www.ec.gc.ca/toxics/wood-bois/pubs/trd_e.pdf"/>
    <hyperlink ref="C23" r:id="rId5" display="1For details refer to the Environmental Reporting and Disclosure Bylaw available at the ChemTRAC website"/>
  </hyperlinks>
  <printOptions/>
  <pageMargins left="0.7" right="0.7" top="0.75" bottom="0.75" header="0.3" footer="0.3"/>
  <pageSetup horizontalDpi="600" verticalDpi="600" orientation="portrait"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McDonald</dc:creator>
  <cp:keywords/>
  <dc:description/>
  <cp:lastModifiedBy>bmohamme</cp:lastModifiedBy>
  <cp:lastPrinted>2009-10-13T18:42:24Z</cp:lastPrinted>
  <dcterms:created xsi:type="dcterms:W3CDTF">2009-05-29T18:41:36Z</dcterms:created>
  <dcterms:modified xsi:type="dcterms:W3CDTF">2014-03-21T14:13:55Z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