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7695" windowHeight="7890" tabRatio="861" activeTab="0"/>
  </bookViews>
  <sheets>
    <sheet name="Instructions" sheetId="1" r:id="rId1"/>
    <sheet name="Offset Lithography" sheetId="2" r:id="rId2"/>
    <sheet name="Rotogravure" sheetId="3" r:id="rId3"/>
    <sheet name="Flexography" sheetId="4" r:id="rId4"/>
    <sheet name="Web Letterpress" sheetId="5" r:id="rId5"/>
    <sheet name="Digital" sheetId="6" r:id="rId6"/>
    <sheet name="Cleaning" sheetId="7" r:id="rId7"/>
    <sheet name="MPO &amp; Release" sheetId="8" r:id="rId8"/>
    <sheet name="References" sheetId="9" r:id="rId9"/>
  </sheets>
  <definedNames>
    <definedName name="_xlnm.Print_Area" localSheetId="6">'Cleaning'!$E$11:$M$33</definedName>
    <definedName name="_xlnm.Print_Area" localSheetId="5">'Digital'!$E$10:$L$32</definedName>
    <definedName name="_xlnm.Print_Area" localSheetId="3">'Flexography'!$E$13:$L$35</definedName>
    <definedName name="_xlnm.Print_Area" localSheetId="7">'MPO &amp; Release'!$E$5:$F$16</definedName>
    <definedName name="_xlnm.Print_Area" localSheetId="1">'Offset Lithography'!$E$13:$M$38</definedName>
    <definedName name="_xlnm.Print_Area" localSheetId="2">'Rotogravure'!$E$13:$M$35</definedName>
    <definedName name="_xlnm.Print_Area" localSheetId="4">'Web Letterpress'!$E$10:$O$32</definedName>
    <definedName name="Z_24802732_D3FE_4332_B2D2_497606C3F8F7_.wvu.PrintArea" localSheetId="6" hidden="1">'Cleaning'!$E$11:$M$33</definedName>
    <definedName name="Z_24802732_D3FE_4332_B2D2_497606C3F8F7_.wvu.PrintArea" localSheetId="5" hidden="1">'Digital'!$E$10:$L$32</definedName>
    <definedName name="Z_24802732_D3FE_4332_B2D2_497606C3F8F7_.wvu.PrintArea" localSheetId="3" hidden="1">'Flexography'!$E$13:$L$35</definedName>
    <definedName name="Z_24802732_D3FE_4332_B2D2_497606C3F8F7_.wvu.PrintArea" localSheetId="7" hidden="1">'MPO &amp; Release'!$E$5:$F$16</definedName>
    <definedName name="Z_24802732_D3FE_4332_B2D2_497606C3F8F7_.wvu.PrintArea" localSheetId="1" hidden="1">'Offset Lithography'!$E$13:$M$38</definedName>
    <definedName name="Z_24802732_D3FE_4332_B2D2_497606C3F8F7_.wvu.PrintArea" localSheetId="2" hidden="1">'Rotogravure'!$E$13:$M$35</definedName>
    <definedName name="Z_24802732_D3FE_4332_B2D2_497606C3F8F7_.wvu.PrintArea" localSheetId="4" hidden="1">'Web Letterpress'!$E$10:$O$32</definedName>
    <definedName name="Z_652FBEDC_674D_47B9_8E3C_D5CDB6E6C019_.wvu.PrintArea" localSheetId="6" hidden="1">'Cleaning'!$E$11:$M$33</definedName>
    <definedName name="Z_652FBEDC_674D_47B9_8E3C_D5CDB6E6C019_.wvu.PrintArea" localSheetId="5" hidden="1">'Digital'!$E$10:$L$32</definedName>
    <definedName name="Z_652FBEDC_674D_47B9_8E3C_D5CDB6E6C019_.wvu.PrintArea" localSheetId="3" hidden="1">'Flexography'!$E$13:$L$35</definedName>
    <definedName name="Z_652FBEDC_674D_47B9_8E3C_D5CDB6E6C019_.wvu.PrintArea" localSheetId="7" hidden="1">'MPO &amp; Release'!$E$5:$F$16</definedName>
    <definedName name="Z_652FBEDC_674D_47B9_8E3C_D5CDB6E6C019_.wvu.PrintArea" localSheetId="1" hidden="1">'Offset Lithography'!$E$13:$M$38</definedName>
    <definedName name="Z_652FBEDC_674D_47B9_8E3C_D5CDB6E6C019_.wvu.PrintArea" localSheetId="2" hidden="1">'Rotogravure'!$E$13:$M$35</definedName>
    <definedName name="Z_652FBEDC_674D_47B9_8E3C_D5CDB6E6C019_.wvu.PrintArea" localSheetId="4" hidden="1">'Web Letterpress'!$E$10:$O$32</definedName>
    <definedName name="Z_E7A7BD14_7A62_447F_AE88_32B8BE5109E0_.wvu.PrintArea" localSheetId="6" hidden="1">'Cleaning'!$E$11:$M$33</definedName>
    <definedName name="Z_E7A7BD14_7A62_447F_AE88_32B8BE5109E0_.wvu.PrintArea" localSheetId="5" hidden="1">'Digital'!$E$10:$L$32</definedName>
    <definedName name="Z_E7A7BD14_7A62_447F_AE88_32B8BE5109E0_.wvu.PrintArea" localSheetId="3" hidden="1">'Flexography'!$E$13:$L$35</definedName>
    <definedName name="Z_E7A7BD14_7A62_447F_AE88_32B8BE5109E0_.wvu.PrintArea" localSheetId="7" hidden="1">'MPO &amp; Release'!$E$5:$F$16</definedName>
    <definedName name="Z_E7A7BD14_7A62_447F_AE88_32B8BE5109E0_.wvu.PrintArea" localSheetId="1" hidden="1">'Offset Lithography'!$E$13:$M$38</definedName>
    <definedName name="Z_E7A7BD14_7A62_447F_AE88_32B8BE5109E0_.wvu.PrintArea" localSheetId="2" hidden="1">'Rotogravure'!$E$13:$M$35</definedName>
    <definedName name="Z_E7A7BD14_7A62_447F_AE88_32B8BE5109E0_.wvu.PrintArea" localSheetId="4" hidden="1">'Web Letterpress'!$E$10:$O$32</definedName>
  </definedNames>
  <calcPr fullCalcOnLoad="1"/>
</workbook>
</file>

<file path=xl/sharedStrings.xml><?xml version="1.0" encoding="utf-8"?>
<sst xmlns="http://schemas.openxmlformats.org/spreadsheetml/2006/main" count="495" uniqueCount="213">
  <si>
    <t>A</t>
  </si>
  <si>
    <t>B</t>
  </si>
  <si>
    <t>C</t>
  </si>
  <si>
    <t>D</t>
  </si>
  <si>
    <t>Totals</t>
  </si>
  <si>
    <t>* This line is only an example and is not included in the total calculation</t>
  </si>
  <si>
    <t>=</t>
  </si>
  <si>
    <t>kg</t>
  </si>
  <si>
    <t>Amount used in the year in litres</t>
  </si>
  <si>
    <t>lb/gal</t>
  </si>
  <si>
    <t>g/L</t>
  </si>
  <si>
    <t>L</t>
  </si>
  <si>
    <t>gal</t>
  </si>
  <si>
    <t>lb</t>
  </si>
  <si>
    <t>Imperial</t>
  </si>
  <si>
    <t>Metric</t>
  </si>
  <si>
    <t>Use this table if you need to convert imperial units to metric</t>
  </si>
  <si>
    <t>Notes:</t>
  </si>
  <si>
    <t>g</t>
  </si>
  <si>
    <t xml:space="preserve">INPUT </t>
  </si>
  <si>
    <t>OUTPUT</t>
  </si>
  <si>
    <r>
      <t>Enter number in "</t>
    </r>
    <r>
      <rPr>
        <i/>
        <sz val="12"/>
        <rFont val="Times New Roman"/>
        <family val="1"/>
      </rPr>
      <t>INPUT</t>
    </r>
    <r>
      <rPr>
        <sz val="12"/>
        <rFont val="Times New Roman"/>
        <family val="1"/>
      </rPr>
      <t>" column</t>
    </r>
  </si>
  <si>
    <t>Printing process</t>
  </si>
  <si>
    <t>Total</t>
  </si>
  <si>
    <t>Total VOCs</t>
  </si>
  <si>
    <t>How to use this calculator:</t>
  </si>
  <si>
    <t>Other processes:</t>
  </si>
  <si>
    <t>Before you start make sure you have:</t>
  </si>
  <si>
    <t>http://www.npi.gov.au/publications/emission-estimation-technique/fprint.html</t>
  </si>
  <si>
    <t xml:space="preserve">        -Rotogravure</t>
  </si>
  <si>
    <t xml:space="preserve">        -Web Letterpress</t>
  </si>
  <si>
    <t xml:space="preserve">        -Flexography</t>
  </si>
  <si>
    <t>Offset Lithography</t>
  </si>
  <si>
    <t>Rotogravure</t>
  </si>
  <si>
    <t>Web Letterpress</t>
  </si>
  <si>
    <t>Flexography</t>
  </si>
  <si>
    <t>http://www.epa.gov/ttn/chief/ap42/ch04/final/c4s09-1.pdf</t>
  </si>
  <si>
    <t>Hot Air Dryer</t>
  </si>
  <si>
    <t>Direct Flame Dryer</t>
  </si>
  <si>
    <t>E</t>
  </si>
  <si>
    <t>%</t>
  </si>
  <si>
    <t>Dryer Used (if applicable)</t>
  </si>
  <si>
    <t>VOC Emission Factor*</t>
  </si>
  <si>
    <t>Emission Factor (See box to the right or input your own)</t>
  </si>
  <si>
    <t>F</t>
  </si>
  <si>
    <t xml:space="preserve">*This factor is an estimate of the amount of solvent that is NOT left in the product or destroyed in a dryer. </t>
  </si>
  <si>
    <t>^This value is the average of two values given in Reference 1</t>
  </si>
  <si>
    <t>*This factor is the average of two values given in Reference 1</t>
  </si>
  <si>
    <t>*Example: 75% vol. percent solvent paraffin ink</t>
  </si>
  <si>
    <t xml:space="preserve">Choose the corresponding emissions factor or provide your own. </t>
  </si>
  <si>
    <t>Emission Factor*</t>
  </si>
  <si>
    <t>VOC Emissions Factor*^</t>
  </si>
  <si>
    <t xml:space="preserve">1) USEPA Emission factors for fugitive emissions: </t>
  </si>
  <si>
    <t>2) NPI's Emission Estimation Technique Manual for Printing, Publishing, &amp; Packaging:</t>
  </si>
  <si>
    <t>*Example: Non-waterbased inks</t>
  </si>
  <si>
    <t>*Example: Alcohol-based ink</t>
  </si>
  <si>
    <t>*Example: Ink remover/cleaner</t>
  </si>
  <si>
    <t xml:space="preserve">        -Washing and degreasing; Misc.</t>
  </si>
  <si>
    <t>-</t>
  </si>
  <si>
    <t>Concentration in % w/w to g/L</t>
  </si>
  <si>
    <t>Specific Gravity</t>
  </si>
  <si>
    <t>VOC Content</t>
  </si>
  <si>
    <t>Mass to volume using density</t>
  </si>
  <si>
    <t>Mass (kg)</t>
  </si>
  <si>
    <t>Density (g/ml)</t>
  </si>
  <si>
    <t>Volume</t>
  </si>
  <si>
    <r>
      <t>Percent Weight</t>
    </r>
    <r>
      <rPr>
        <b/>
        <vertAlign val="superscript"/>
        <sz val="11"/>
        <rFont val="Times New Roman"/>
        <family val="1"/>
      </rPr>
      <t>2</t>
    </r>
  </si>
  <si>
    <t>(Enter data in columns A, B, C, D, E and Column F will calculate automatically)</t>
  </si>
  <si>
    <t>Transferred Material</t>
  </si>
  <si>
    <t>HWIN Classification</t>
  </si>
  <si>
    <t>Offsite Transfer Company</t>
  </si>
  <si>
    <t>Volume of Transferred Waste</t>
  </si>
  <si>
    <t>VOC Transferred</t>
  </si>
  <si>
    <t>*Example:Degreasing Solvent</t>
  </si>
  <si>
    <t>Aliphatic Solvents</t>
  </si>
  <si>
    <t>Use this table if your MSDS lists the VOC Content as a Percent OR if you need to convert from Mass to Volume</t>
  </si>
  <si>
    <r>
      <t>1.)</t>
    </r>
    <r>
      <rPr>
        <sz val="11"/>
        <rFont val="Times New Roman"/>
        <family val="1"/>
      </rPr>
      <t xml:space="preserve"> Enter the </t>
    </r>
    <r>
      <rPr>
        <b/>
        <sz val="11"/>
        <rFont val="Times New Roman"/>
        <family val="1"/>
      </rPr>
      <t xml:space="preserve">amount used </t>
    </r>
    <r>
      <rPr>
        <sz val="11"/>
        <rFont val="Times New Roman"/>
        <family val="1"/>
      </rPr>
      <t xml:space="preserve">of each material that has been transferred and the corresponding VOC Content in the table below.
</t>
    </r>
    <r>
      <rPr>
        <b/>
        <sz val="11"/>
        <rFont val="Times New Roman"/>
        <family val="1"/>
      </rPr>
      <t>2.)</t>
    </r>
    <r>
      <rPr>
        <sz val="11"/>
        <rFont val="Times New Roman"/>
        <family val="1"/>
      </rPr>
      <t xml:space="preserve"> The table will automatically calculate the weighted average VOC content of all the transferred material and will be displayed in the "Weighted Average VOC Content" cell below. 
</t>
    </r>
    <r>
      <rPr>
        <b/>
        <sz val="11"/>
        <rFont val="Times New Roman"/>
        <family val="1"/>
      </rPr>
      <t xml:space="preserve">3.) </t>
    </r>
    <r>
      <rPr>
        <sz val="11"/>
        <rFont val="Times New Roman"/>
        <family val="1"/>
      </rPr>
      <t xml:space="preserve">Please enter this value into the table on the left in the "VOC Content" column.
</t>
    </r>
  </si>
  <si>
    <t xml:space="preserve">Amount used in the year </t>
  </si>
  <si>
    <t xml:space="preserve">VOC Content </t>
  </si>
  <si>
    <t>Environmental Solutions</t>
  </si>
  <si>
    <t>Weighted Average VOC Content* (g/L)</t>
  </si>
  <si>
    <t>Please use the table below to calculate the VOC content of your transferred waste if you cannot obtain the VOC content from your waste hauler.</t>
  </si>
  <si>
    <t xml:space="preserve">Choose the corresponding emission factor or provide your own. </t>
  </si>
  <si>
    <t>• The columns will populate based on the information you have provided earlier.</t>
  </si>
  <si>
    <t>ChemTRAC priority Substances</t>
  </si>
  <si>
    <t>References</t>
  </si>
  <si>
    <t>This page provides all the reference information for the emission factors and assumptions used in the Calculations. Click on the links below to view the source documents.</t>
  </si>
  <si>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</si>
  <si>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</si>
  <si>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Enter control device efficiency ----------&gt;</t>
  </si>
  <si>
    <t>Enter control device efficiency --------&gt;</t>
  </si>
  <si>
    <t>Enter control device efficiency ------&gt;</t>
  </si>
  <si>
    <t>G</t>
  </si>
  <si>
    <t>(Enter data in columns A, B ,C, and E. Columns D , F and G will calculate automatically.)</t>
  </si>
  <si>
    <t>(Enter data in columns A, B ,C, and E. Columns D, F, and G will calculate automatically.)</t>
  </si>
  <si>
    <t>Cleaning</t>
  </si>
  <si>
    <t>Quantity Used (kg/yr)</t>
  </si>
  <si>
    <t>Quantity Transferred (kg/yr)</t>
  </si>
  <si>
    <t>VOCs from Cleaning Materials</t>
  </si>
  <si>
    <t>Calculating VOC Transferred During Cleaning</t>
  </si>
  <si>
    <t>Total VOCs released from cleaning processes</t>
  </si>
  <si>
    <r>
      <t xml:space="preserve">Proportion </t>
    </r>
    <r>
      <rPr>
        <sz val="10"/>
        <rFont val="Arial"/>
        <family val="2"/>
      </rPr>
      <t>(Amount used of each material x Total Amount Used)</t>
    </r>
  </si>
  <si>
    <r>
      <t xml:space="preserve">Weight </t>
    </r>
    <r>
      <rPr>
        <sz val="11"/>
        <rFont val="Arial"/>
        <family val="2"/>
      </rPr>
      <t xml:space="preserve">
</t>
    </r>
    <r>
      <rPr>
        <sz val="10"/>
        <rFont val="Arial"/>
        <family val="2"/>
      </rPr>
      <t>(Proportion x VOC Content of each material)</t>
    </r>
  </si>
  <si>
    <r>
      <t>Total Amount Used</t>
    </r>
    <r>
      <rPr>
        <sz val="11"/>
        <rFont val="Arial"/>
        <family val="2"/>
      </rPr>
      <t xml:space="preserve"> (L)</t>
    </r>
  </si>
  <si>
    <r>
      <t>*</t>
    </r>
    <r>
      <rPr>
        <sz val="11.5"/>
        <color indexed="8"/>
        <rFont val="Times New Roman"/>
        <family val="1"/>
      </rPr>
      <t>An average that takes into account the proportion of each material.</t>
    </r>
  </si>
  <si>
    <t>Calculating VOC Releases</t>
  </si>
  <si>
    <t>Total MPO and Releases:</t>
  </si>
  <si>
    <t>MPO and Release summary:</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</si>
  <si>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</si>
  <si>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</si>
  <si>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</si>
  <si>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</si>
  <si>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t>Quantity (kg/yr)</t>
  </si>
  <si>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</si>
  <si>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reportable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</si>
  <si>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rPr>
        <b/>
        <sz val="12"/>
        <color indexed="8"/>
        <rFont val="Times New Roman"/>
        <family val="1"/>
      </rPr>
      <t xml:space="preserve">2. </t>
    </r>
    <r>
      <rPr>
        <sz val="12"/>
        <color indexed="8"/>
        <rFont val="Times New Roman"/>
        <family val="1"/>
      </rPr>
      <t>After entering all your data, check the "MPO &amp; Release" tab for total amounts of VOCs released in your facility.</t>
    </r>
  </si>
  <si>
    <r>
      <rPr>
        <b/>
        <sz val="12"/>
        <color indexed="8"/>
        <rFont val="Times New Roman"/>
        <family val="1"/>
      </rPr>
      <t>1.</t>
    </r>
    <r>
      <rPr>
        <sz val="12"/>
        <color indexed="8"/>
        <rFont val="Times New Roman"/>
        <family val="1"/>
      </rPr>
      <t xml:space="preserve"> List the materials/chemicals manufactured, processed, otherwise used in the reporting year</t>
    </r>
  </si>
  <si>
    <r>
      <t>• The Output summary shows the quantity of VOCs manufactured, processed, otherwise used (MPO)and released (after emission controls).</t>
    </r>
    <r>
      <rPr>
        <sz val="12"/>
        <color indexed="10"/>
        <rFont val="Times New Roman"/>
        <family val="1"/>
      </rPr>
      <t xml:space="preserve"> This assumes that all printing processes occur in one room with a single emission control device.</t>
    </r>
  </si>
  <si>
    <t>ChemTRAC priority substances</t>
  </si>
  <si>
    <t>Total Volatile Organic Compounds (VOCs)</t>
  </si>
  <si>
    <r>
      <t xml:space="preserve">This page provides you with instructions on how to use this calculator to estimate the amount of  priority substances (VOCs) that are manufactured, processed, otherwise used (MPO) and released during </t>
    </r>
    <r>
      <rPr>
        <b/>
        <sz val="12"/>
        <rFont val="Times New Roman"/>
        <family val="1"/>
      </rPr>
      <t xml:space="preserve">lithographic, rotogravure, letterpress, and flexographic printing. </t>
    </r>
  </si>
  <si>
    <r>
      <rPr>
        <b/>
        <sz val="12"/>
        <color indexed="8"/>
        <rFont val="Times New Roman"/>
        <family val="1"/>
      </rPr>
      <t>2.</t>
    </r>
    <r>
      <rPr>
        <sz val="12"/>
        <color indexed="8"/>
        <rFont val="Times New Roman"/>
        <family val="1"/>
      </rPr>
      <t xml:space="preserve"> Enter the amount of each material/chemical manufactured, processed, otherwise used</t>
    </r>
  </si>
  <si>
    <t>Once you have your estimates for activiti(es) or process(es), enter the amounts of MPO and release of each substance from each process into the "Calculation of Totals" calculator (available at www.toronto.ca/chemtrac) to determine if you need to report.</t>
  </si>
  <si>
    <r>
      <rPr>
        <vertAlign val="superscript"/>
        <sz val="11"/>
        <rFont val="Times New Roman"/>
        <family val="1"/>
      </rPr>
      <t>1</t>
    </r>
    <r>
      <rPr>
        <sz val="11"/>
        <rFont val="Times New Roman"/>
        <family val="1"/>
      </rPr>
      <t xml:space="preserve"> Definitions available on References tab.</t>
    </r>
  </si>
  <si>
    <r>
      <t>Definitions</t>
    </r>
    <r>
      <rPr>
        <b/>
        <vertAlign val="superscript"/>
        <sz val="14"/>
        <rFont val="Times New Roman"/>
        <family val="1"/>
      </rPr>
      <t>1</t>
    </r>
  </si>
  <si>
    <t>Select</t>
  </si>
  <si>
    <t>units</t>
  </si>
  <si>
    <t>We don't use this</t>
  </si>
  <si>
    <t>- The amount of inks and solvents (ink degrader, degreaser, thinner, etc.) used in any of the following printing processes:
        -Offset Lithography</t>
  </si>
  <si>
    <r>
      <rPr>
        <b/>
        <sz val="12"/>
        <rFont val="Times New Roman"/>
        <family val="1"/>
      </rPr>
      <t>3.</t>
    </r>
    <r>
      <rPr>
        <sz val="12"/>
        <rFont val="Times New Roman"/>
        <family val="1"/>
      </rPr>
      <t xml:space="preserve"> Please use a guide of this calculator at: </t>
    </r>
    <r>
      <rPr>
        <u val="single"/>
        <sz val="12"/>
        <color indexed="12"/>
        <rFont val="Times New Roman"/>
        <family val="1"/>
      </rPr>
      <t>http://www.toronto.ca/health/chemtrac/industries/pdf/printing.pdf</t>
    </r>
  </si>
  <si>
    <t>Heatset Web</t>
  </si>
  <si>
    <t>Chemical Used</t>
  </si>
  <si>
    <t>Non-Heat Set</t>
  </si>
  <si>
    <t>Sheet-fed or Web</t>
  </si>
  <si>
    <t>Inks and Varnishes</t>
  </si>
  <si>
    <t xml:space="preserve">Heatset or Non Heatset </t>
  </si>
  <si>
    <t>Cleaning Solvent</t>
  </si>
  <si>
    <t>Any</t>
  </si>
  <si>
    <t>http://www.epa.gov/ttnnaaqs/ozone/ctg_act/200609_voc_epa453_r-06-002_litho_letterpress_printing.pdf</t>
  </si>
  <si>
    <t>http://www.epa.gov/ttn/emc/cam/tsd.pdf</t>
  </si>
  <si>
    <t xml:space="preserve">and 1993 Alternative Control Techniques Document: Offset Lithographic Printing (EPA 453/R-94-054) </t>
  </si>
  <si>
    <t>http://www.epa.gov/ttn/atw/print/lact.pdf</t>
  </si>
  <si>
    <r>
      <t>50% emission factor for low vapor pressure (&lt;10 mm Hg at 20</t>
    </r>
    <r>
      <rPr>
        <sz val="12"/>
        <rFont val="Calibri"/>
        <family val="2"/>
      </rPr>
      <t>°</t>
    </r>
    <r>
      <rPr>
        <sz val="12"/>
        <rFont val="Times New Roman"/>
        <family val="1"/>
      </rPr>
      <t>C) used with shop towels kept in closed containers Per Technical Support Document for Title V Permitting of Printing Operations</t>
    </r>
  </si>
  <si>
    <t>Carryover (capture) factor for Blanket Wash and Fountain Solution on Heatset Presses</t>
  </si>
  <si>
    <t>Automatic Blanket Wash</t>
  </si>
  <si>
    <t>Heatset</t>
  </si>
  <si>
    <t xml:space="preserve">Heatset </t>
  </si>
  <si>
    <t>Heaset</t>
  </si>
  <si>
    <t>Conditions</t>
  </si>
  <si>
    <t>Fountain Solution</t>
  </si>
  <si>
    <t>Fountain solution must contain alcohol substitutes</t>
  </si>
  <si>
    <t>4) Cleaning Solution Emission Factor</t>
  </si>
  <si>
    <t xml:space="preserve">3) Ink and Heat-set press chemical Emission Factors </t>
  </si>
  <si>
    <t xml:space="preserve">Retention factor for offset and letterpress inks, and heatset automatic blanket wash and fountain solution with alcohol substitutes Per 2006 CTG for Offset Lithography (EPA-453/R-06-002) </t>
  </si>
  <si>
    <t>- Efficiency of the emission control devices you have, if any. Estimates for some common emission control devices are provided, however.</t>
  </si>
  <si>
    <t>Enter capture efficency --------&gt;</t>
  </si>
  <si>
    <t>*Example:  Ink</t>
  </si>
  <si>
    <t>Digital</t>
  </si>
  <si>
    <r>
      <rPr>
        <b/>
        <sz val="12"/>
        <color indexed="8"/>
        <rFont val="Times New Roman"/>
        <family val="1"/>
      </rPr>
      <t>1.</t>
    </r>
    <r>
      <rPr>
        <sz val="12"/>
        <color indexed="8"/>
        <rFont val="Times New Roman"/>
        <family val="1"/>
      </rPr>
      <t xml:space="preserve"> Select the Tab for the printing </t>
    </r>
    <r>
      <rPr>
        <sz val="12"/>
        <rFont val="Times New Roman"/>
        <family val="1"/>
      </rPr>
      <t>process taking place in your facility and</t>
    </r>
    <r>
      <rPr>
        <sz val="12"/>
        <color indexed="8"/>
        <rFont val="Times New Roman"/>
        <family val="1"/>
      </rPr>
      <t xml:space="preserve"> enter annual MPO information for process related input materials (inks, coatings, fountain solution, diluents, etc.). Use the Cleaning tab to enter annual MPO information for cleaning solvents not used directly in the print process (i.e. for cleaning performed when the press is stopped).</t>
    </r>
  </si>
  <si>
    <r>
      <rPr>
        <b/>
        <sz val="12"/>
        <color indexed="8"/>
        <rFont val="Times New Roman"/>
        <family val="1"/>
      </rPr>
      <t xml:space="preserve">3. </t>
    </r>
    <r>
      <rPr>
        <sz val="12"/>
        <color indexed="8"/>
        <rFont val="Times New Roman"/>
        <family val="1"/>
      </rPr>
      <t>Enter the VOC content of each chemical</t>
    </r>
  </si>
  <si>
    <t xml:space="preserve">        -Digital</t>
  </si>
  <si>
    <t>Based on facility testing or 0% for presses with no control equipment.</t>
  </si>
  <si>
    <t>Must be used with rags and kept in closed containers and have less than 10mmHg composite vapor pressure at 20°C**</t>
  </si>
  <si>
    <t xml:space="preserve">High vapor pressure solvents (composite vapor pressure above 10mmHg) solvents used without rags, or with rags that are not stored in closed container. </t>
  </si>
  <si>
    <t>*This factor is an estimate of the amount of solvent that is NOT left in the product or destroyed in a dryer                                                                                                                                                                             ** The vapor pressure for a cleaning solvent can be found in the physical properties section of the product's MSDS (or SDS). If the product is low VOC or contains water or exempt compounds (such as acetone), the vapor pressure on a product's MSDS may include non-VOC components such as water. If you are not sure if the supplied vapor pressure includes other components, or if your MSDS does not include any vapor pressure information, contact your supplier.</t>
  </si>
  <si>
    <t>*This factor is an estimate of the amount of solvent that is NOT left in the product or destroyed in a dryer.                                                                               ^This value is the average of two values given in Reference 1</t>
  </si>
  <si>
    <t xml:space="preserve">Output Summary </t>
  </si>
  <si>
    <r>
      <t>VOCs from</t>
    </r>
    <r>
      <rPr>
        <b/>
        <sz val="14"/>
        <color indexed="61"/>
        <rFont val="Times New Roman"/>
        <family val="1"/>
      </rPr>
      <t xml:space="preserve"> </t>
    </r>
    <r>
      <rPr>
        <b/>
        <sz val="14"/>
        <color indexed="10"/>
        <rFont val="Times New Roman"/>
        <family val="1"/>
      </rPr>
      <t>Offset Lithography</t>
    </r>
    <r>
      <rPr>
        <b/>
        <sz val="14"/>
        <rFont val="Times New Roman"/>
        <family val="1"/>
      </rPr>
      <t xml:space="preserve"> Printing</t>
    </r>
  </si>
  <si>
    <r>
      <t>VOC content in gram per litre (from MSDS)</t>
    </r>
    <r>
      <rPr>
        <b/>
        <vertAlign val="superscript"/>
        <sz val="12"/>
        <rFont val="Times New Roman"/>
        <family val="1"/>
      </rPr>
      <t>1</t>
    </r>
  </si>
  <si>
    <r>
      <t xml:space="preserve">VOC usage     in kg     </t>
    </r>
    <r>
      <rPr>
        <b/>
        <sz val="12"/>
        <color indexed="12"/>
        <rFont val="Times New Roman"/>
        <family val="1"/>
      </rPr>
      <t>(B*C)</t>
    </r>
  </si>
  <si>
    <r>
      <t xml:space="preserve">Uncontrolled VOC release in kg </t>
    </r>
    <r>
      <rPr>
        <b/>
        <sz val="12"/>
        <color indexed="12"/>
        <rFont val="Times New Roman"/>
        <family val="1"/>
      </rPr>
      <t>(D*E)</t>
    </r>
  </si>
  <si>
    <r>
      <t xml:space="preserve">Controlled VOC release in kg 
</t>
    </r>
    <r>
      <rPr>
        <b/>
        <sz val="12"/>
        <color indexed="12"/>
        <rFont val="Times New Roman"/>
        <family val="1"/>
      </rPr>
      <t>[(1-(C8*C9))*F]</t>
    </r>
  </si>
  <si>
    <t>Composite vapor pressure must be less than 10mmHg at 20°C</t>
  </si>
  <si>
    <r>
      <t>1</t>
    </r>
    <r>
      <rPr>
        <sz val="10"/>
        <rFont val="Times New Roman"/>
        <family val="1"/>
      </rPr>
      <t xml:space="preserve"> If the MSDS lists a range, choose the midpoint (e.g., if VOC is listed as 0.41 g/L - 0.63 g/L, choose 0.52 g/L)</t>
    </r>
  </si>
  <si>
    <r>
      <t>2</t>
    </r>
    <r>
      <rPr>
        <sz val="10"/>
        <rFont val="Times New Roman"/>
        <family val="1"/>
      </rPr>
      <t>If the percentage is based on volume or if it is not specified on the MSDS, please contact supplier for concentration in g/L</t>
    </r>
  </si>
  <si>
    <r>
      <t>VOCs from</t>
    </r>
    <r>
      <rPr>
        <b/>
        <sz val="14"/>
        <color indexed="61"/>
        <rFont val="Times New Roman"/>
        <family val="1"/>
      </rPr>
      <t xml:space="preserve"> Rotogravure</t>
    </r>
    <r>
      <rPr>
        <b/>
        <sz val="14"/>
        <rFont val="Times New Roman"/>
        <family val="1"/>
      </rPr>
      <t xml:space="preserve"> Printing</t>
    </r>
  </si>
  <si>
    <r>
      <t>VOCs from</t>
    </r>
    <r>
      <rPr>
        <b/>
        <sz val="14"/>
        <color indexed="61"/>
        <rFont val="Times New Roman"/>
        <family val="1"/>
      </rPr>
      <t xml:space="preserve"> </t>
    </r>
    <r>
      <rPr>
        <b/>
        <sz val="14"/>
        <color indexed="48"/>
        <rFont val="Times New Roman"/>
        <family val="1"/>
      </rPr>
      <t>Flexography</t>
    </r>
    <r>
      <rPr>
        <b/>
        <sz val="14"/>
        <rFont val="Times New Roman"/>
        <family val="1"/>
      </rPr>
      <t xml:space="preserve"> Printing</t>
    </r>
  </si>
  <si>
    <r>
      <t>VOCs from</t>
    </r>
    <r>
      <rPr>
        <b/>
        <sz val="14"/>
        <color indexed="61"/>
        <rFont val="Times New Roman"/>
        <family val="1"/>
      </rPr>
      <t xml:space="preserve"> </t>
    </r>
    <r>
      <rPr>
        <b/>
        <sz val="14"/>
        <color indexed="11"/>
        <rFont val="Times New Roman"/>
        <family val="1"/>
      </rPr>
      <t>Web Letterpress</t>
    </r>
    <r>
      <rPr>
        <b/>
        <sz val="14"/>
        <rFont val="Times New Roman"/>
        <family val="1"/>
      </rPr>
      <t xml:space="preserve"> Printing</t>
    </r>
  </si>
  <si>
    <r>
      <t>VOCs from</t>
    </r>
    <r>
      <rPr>
        <b/>
        <sz val="14"/>
        <color indexed="61"/>
        <rFont val="Times New Roman"/>
        <family val="1"/>
      </rPr>
      <t xml:space="preserve"> </t>
    </r>
    <r>
      <rPr>
        <b/>
        <sz val="14"/>
        <color indexed="54"/>
        <rFont val="Times New Roman"/>
        <family val="1"/>
      </rPr>
      <t>Digital</t>
    </r>
    <r>
      <rPr>
        <b/>
        <sz val="14"/>
        <color indexed="48"/>
        <rFont val="Times New Roman"/>
        <family val="1"/>
      </rPr>
      <t xml:space="preserve"> </t>
    </r>
    <r>
      <rPr>
        <b/>
        <sz val="14"/>
        <rFont val="Times New Roman"/>
        <family val="1"/>
      </rPr>
      <t>Printing</t>
    </r>
  </si>
  <si>
    <r>
      <t xml:space="preserve">(If you </t>
    </r>
    <r>
      <rPr>
        <b/>
        <sz val="12"/>
        <rFont val="Times New Roman"/>
        <family val="1"/>
      </rPr>
      <t xml:space="preserve">do not know the VOC Content </t>
    </r>
    <r>
      <rPr>
        <sz val="12"/>
        <rFont val="Times New Roman"/>
        <family val="1"/>
      </rPr>
      <t>of your transferred material use the table on the right)</t>
    </r>
  </si>
  <si>
    <r>
      <t xml:space="preserve">VOC usage in kg 
</t>
    </r>
    <r>
      <rPr>
        <b/>
        <sz val="12"/>
        <color indexed="12"/>
        <rFont val="Times New Roman"/>
        <family val="1"/>
      </rPr>
      <t>(B*C)</t>
    </r>
  </si>
  <si>
    <r>
      <t xml:space="preserve">Manufactured </t>
    </r>
    <r>
      <rPr>
        <b/>
        <vertAlign val="superscript"/>
        <sz val="11"/>
        <color indexed="8"/>
        <rFont val="Times New Roman"/>
        <family val="1"/>
      </rPr>
      <t>1</t>
    </r>
  </si>
  <si>
    <r>
      <t xml:space="preserve">Processed </t>
    </r>
    <r>
      <rPr>
        <b/>
        <vertAlign val="superscript"/>
        <sz val="11"/>
        <color indexed="8"/>
        <rFont val="Times New Roman"/>
        <family val="1"/>
      </rPr>
      <t>1</t>
    </r>
  </si>
  <si>
    <r>
      <t xml:space="preserve">Otherwise Used </t>
    </r>
    <r>
      <rPr>
        <b/>
        <vertAlign val="superscript"/>
        <sz val="11"/>
        <color indexed="8"/>
        <rFont val="Times New Roman"/>
        <family val="1"/>
      </rPr>
      <t>1</t>
    </r>
  </si>
  <si>
    <r>
      <t xml:space="preserve">Released to Air </t>
    </r>
    <r>
      <rPr>
        <b/>
        <vertAlign val="superscript"/>
        <sz val="11"/>
        <color indexed="8"/>
        <rFont val="Times New Roman"/>
        <family val="1"/>
      </rPr>
      <t>1</t>
    </r>
  </si>
  <si>
    <r>
      <t>1</t>
    </r>
    <r>
      <rPr>
        <sz val="10"/>
        <color indexed="8"/>
        <rFont val="Times New Roman"/>
        <family val="1"/>
      </rPr>
      <t xml:space="preserve"> Default is 0 which means no fugitive emissions recovery.</t>
    </r>
  </si>
  <si>
    <t>Cleaning Materials/ Chemicals</t>
  </si>
  <si>
    <t xml:space="preserve">Total VOC MPO (in kg) </t>
  </si>
  <si>
    <t>Total Uncontrolled VOC release (in kg)</t>
  </si>
  <si>
    <t xml:space="preserve">Total Controlled VOC release (in kg) </t>
  </si>
  <si>
    <r>
      <t>The control device efficiency and capture efficiency</t>
    </r>
    <r>
      <rPr>
        <b/>
        <sz val="12"/>
        <color indexed="10"/>
        <rFont val="Times New Roman"/>
        <family val="1"/>
      </rPr>
      <t xml:space="preserve"> only apply to those presses which could have control devices</t>
    </r>
    <r>
      <rPr>
        <sz val="12"/>
        <rFont val="Times New Roman"/>
        <family val="1"/>
      </rPr>
      <t>, such as heatset web offset lithographic, solvent based flexo and solvent based gravure operations.</t>
    </r>
  </si>
  <si>
    <r>
      <t xml:space="preserve">The control device efficiency and capture efficiency </t>
    </r>
    <r>
      <rPr>
        <b/>
        <sz val="12"/>
        <color indexed="10"/>
        <rFont val="Times New Roman"/>
        <family val="1"/>
      </rPr>
      <t>only apply to those presses which could have control devices</t>
    </r>
    <r>
      <rPr>
        <sz val="12"/>
        <rFont val="Times New Roman"/>
        <family val="1"/>
      </rPr>
      <t>, such as heatset web offset lithographic, solvent based flexo and solvent based gravure operations.</t>
    </r>
  </si>
  <si>
    <r>
      <t xml:space="preserve">The control device efficiency and capture efficiency </t>
    </r>
    <r>
      <rPr>
        <b/>
        <sz val="12"/>
        <color indexed="10"/>
        <rFont val="Times New Roman"/>
        <family val="1"/>
      </rPr>
      <t>only apply to those presses which could have control devices,</t>
    </r>
    <r>
      <rPr>
        <sz val="12"/>
        <rFont val="Times New Roman"/>
        <family val="1"/>
      </rPr>
      <t xml:space="preserve"> such as heatset web offset lithographic, solvent based flexo and solvent based gravure operations.</t>
    </r>
  </si>
  <si>
    <r>
      <t xml:space="preserve">• This page was designed to assist with estimating the releases of VOCs from inks, coatings, and fountain solution from </t>
    </r>
    <r>
      <rPr>
        <b/>
        <sz val="12"/>
        <rFont val="Times New Roman"/>
        <family val="1"/>
      </rPr>
      <t xml:space="preserve">Offset Lithographic Printing. </t>
    </r>
  </si>
  <si>
    <r>
      <t xml:space="preserve">• This page was designed to assist with estimating the releases of VOCs from inks, coatings, and diluents from </t>
    </r>
    <r>
      <rPr>
        <b/>
        <sz val="12"/>
        <rFont val="Times New Roman"/>
        <family val="1"/>
      </rPr>
      <t xml:space="preserve">Rotogravure Printing. </t>
    </r>
  </si>
  <si>
    <r>
      <t xml:space="preserve">• This spreadsheet was designed to assist with estimating the releases of VOCs from inks, coatings, and diluents from </t>
    </r>
    <r>
      <rPr>
        <b/>
        <sz val="12"/>
        <rFont val="Times New Roman"/>
        <family val="1"/>
      </rPr>
      <t xml:space="preserve">Flexographic Printing. </t>
    </r>
  </si>
  <si>
    <r>
      <t xml:space="preserve">• </t>
    </r>
    <r>
      <rPr>
        <sz val="12"/>
        <rFont val="Times New Roman"/>
        <family val="1"/>
      </rPr>
      <t xml:space="preserve">This page was designed to assist with estimating the releases of VOCs from inks and coatings from </t>
    </r>
    <r>
      <rPr>
        <b/>
        <sz val="12"/>
        <rFont val="Times New Roman"/>
        <family val="1"/>
      </rPr>
      <t xml:space="preserve">Web Letterpress Printing. </t>
    </r>
  </si>
  <si>
    <r>
      <t xml:space="preserve">• This spreadsheet was designed to assist with estimating the releases of VOCs from inks and coatings from </t>
    </r>
    <r>
      <rPr>
        <b/>
        <sz val="12"/>
        <rFont val="Times New Roman"/>
        <family val="1"/>
      </rPr>
      <t xml:space="preserve">Digital (Indigo and Wide Format) Printing. </t>
    </r>
  </si>
  <si>
    <r>
      <t xml:space="preserve">• This page was designed to assist with estimating the releases of VOCs from Cleaning Chemicals. Cleaning chemicals includes the use of </t>
    </r>
    <r>
      <rPr>
        <b/>
        <sz val="12"/>
        <rFont val="Times New Roman"/>
        <family val="1"/>
      </rPr>
      <t xml:space="preserve">cleaning solvents, rags, and other equipment that is not used during the printing process (solvent use which requires the press to be stopped). </t>
    </r>
    <r>
      <rPr>
        <sz val="12"/>
        <rFont val="Times New Roman"/>
        <family val="1"/>
      </rPr>
      <t xml:space="preserve">The second table assists you in estimating the amount of VOCs </t>
    </r>
    <r>
      <rPr>
        <b/>
        <sz val="12"/>
        <rFont val="Times New Roman"/>
        <family val="1"/>
      </rPr>
      <t>transferred</t>
    </r>
    <r>
      <rPr>
        <sz val="12"/>
        <rFont val="Times New Roman"/>
        <family val="1"/>
      </rPr>
      <t xml:space="preserve"> from your facility during cleaning for treatment or disposal.</t>
    </r>
  </si>
  <si>
    <t>MPO &amp; Release</t>
  </si>
  <si>
    <r>
      <rPr>
        <vertAlign val="superscript"/>
        <sz val="11"/>
        <color indexed="8"/>
        <rFont val="Times New Roman"/>
        <family val="1"/>
      </rPr>
      <t>1</t>
    </r>
    <r>
      <rPr>
        <sz val="11"/>
        <color indexed="8"/>
        <rFont val="Times New Roman"/>
        <family val="1"/>
      </rPr>
      <t xml:space="preserve"> For details refer to the Environmental Reporting and Disclosure Bylaw available at the </t>
    </r>
    <r>
      <rPr>
        <u val="single"/>
        <sz val="11"/>
        <color indexed="48"/>
        <rFont val="Times New Roman"/>
        <family val="1"/>
      </rPr>
      <t>ChemTRAC website</t>
    </r>
    <r>
      <rPr>
        <sz val="11"/>
        <color indexed="8"/>
        <rFont val="Times New Roman"/>
        <family val="1"/>
      </rPr>
      <t>.</t>
    </r>
  </si>
  <si>
    <t>Digital, Lithographic, Letterpress, Rotogravure and Flexographic Printing</t>
  </si>
  <si>
    <t>Input summary:</t>
  </si>
  <si>
    <t>(Enter data in columns A, B C, and Column D will calculate automatically.)</t>
  </si>
  <si>
    <t xml:space="preserve">Calculation Tool for </t>
  </si>
  <si>
    <t>Instruction</t>
  </si>
  <si>
    <t>0% for presses with no control equipment.</t>
  </si>
  <si>
    <r>
      <t xml:space="preserve">Controlled VOC release in kg 
</t>
    </r>
    <r>
      <rPr>
        <b/>
        <sz val="12"/>
        <color indexed="12"/>
        <rFont val="Times New Roman"/>
        <family val="1"/>
      </rPr>
      <t>[(1-(C9*C10))*F]</t>
    </r>
  </si>
  <si>
    <t xml:space="preserve">See box to the right or enter based on facility testing. </t>
  </si>
  <si>
    <t>*This factor is an estimate of the amount of solvent that is NOT left in the product or destroyed in a dryer. 
** The vapor pressure for a cleaning solvent can be found in the physical properties section of the product's MSDS (or SDS). If the product is low VOC or contains water or exempt compounds (such as acetone), the vapor pressure on a product's MSDS may include non-VOC components such as water. If you are not sure if the supplied vapor pressure includes other components, or if your MSDS does not include any vapor pressure information, contact your supplier.</t>
  </si>
  <si>
    <r>
      <t xml:space="preserve">Enter the emission factor from the table at right hand side -------&gt;
</t>
    </r>
    <r>
      <rPr>
        <sz val="10"/>
        <color indexed="10"/>
        <rFont val="Arial"/>
        <family val="2"/>
      </rPr>
      <t>The default value is 100%; releasing all the VOCs</t>
    </r>
  </si>
  <si>
    <t>Quantity Released (kg/yr)</t>
  </si>
  <si>
    <t>Version: 3.3, Last Updated: June 1, 2015 by SI, AK, CS &amp; ZI</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</si>
</sst>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000"/>
    <numFmt numFmtId="175" formatCode="0.00E+00&quot;*&quot;"/>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12">
    <font>
      <sz val="9"/>
      <name val="Geneva"/>
      <family val="0"/>
    </font>
    <font>
      <sz val="10"/>
      <color indexed="8"/>
      <name val="Arial"/>
      <family val="2"/>
    </font>
    <font>
      <sz val="9"/>
      <name val="Arial"/>
      <family val="2"/>
    </font>
    <font>
      <b/>
      <sz val="14"/>
      <name val="Arial"/>
      <family val="2"/>
    </font>
    <font>
      <sz val="12"/>
      <name val="Arial"/>
      <family val="2"/>
    </font>
    <font>
      <b/>
      <sz val="12"/>
      <name val="Arial"/>
      <family val="2"/>
    </font>
    <font>
      <sz val="10"/>
      <name val="Arial"/>
      <family val="2"/>
    </font>
    <font>
      <i/>
      <sz val="12"/>
      <name val="Arial"/>
      <family val="2"/>
    </font>
    <font>
      <u val="single"/>
      <sz val="9"/>
      <color indexed="12"/>
      <name val="Geneva"/>
      <family val="0"/>
    </font>
    <font>
      <sz val="8"/>
      <name val="Verdana"/>
      <family val="2"/>
    </font>
    <font>
      <sz val="11"/>
      <name val="Arial"/>
      <family val="2"/>
    </font>
    <font>
      <sz val="8"/>
      <name val="Geneva"/>
      <family val="0"/>
    </font>
    <font>
      <sz val="11"/>
      <color indexed="8"/>
      <name val="Arial"/>
      <family val="2"/>
    </font>
    <font>
      <sz val="11"/>
      <name val="Geneva"/>
      <family val="0"/>
    </font>
    <font>
      <b/>
      <sz val="16"/>
      <color indexed="10"/>
      <name val="Arial"/>
      <family val="2"/>
    </font>
    <font>
      <b/>
      <sz val="16"/>
      <color indexed="8"/>
      <name val="Times New Roman"/>
      <family val="1"/>
    </font>
    <font>
      <sz val="10"/>
      <color indexed="8"/>
      <name val="Times New Roman"/>
      <family val="1"/>
    </font>
    <font>
      <sz val="10"/>
      <name val="Times New Roman"/>
      <family val="1"/>
    </font>
    <font>
      <sz val="12"/>
      <name val="Times New Roman"/>
      <family val="1"/>
    </font>
    <font>
      <b/>
      <sz val="12"/>
      <name val="Times New Roman"/>
      <family val="1"/>
    </font>
    <font>
      <b/>
      <sz val="11"/>
      <name val="Times New Roman"/>
      <family val="1"/>
    </font>
    <font>
      <b/>
      <i/>
      <sz val="11"/>
      <name val="Arial"/>
      <family val="2"/>
    </font>
    <font>
      <i/>
      <sz val="12"/>
      <name val="Times New Roman"/>
      <family val="1"/>
    </font>
    <font>
      <sz val="11"/>
      <color indexed="8"/>
      <name val="Times New Roman"/>
      <family val="1"/>
    </font>
    <font>
      <b/>
      <sz val="12"/>
      <color indexed="8"/>
      <name val="Times New Roman"/>
      <family val="1"/>
    </font>
    <font>
      <sz val="12"/>
      <color indexed="8"/>
      <name val="Times New Roman"/>
      <family val="1"/>
    </font>
    <font>
      <vertAlign val="superscript"/>
      <sz val="10"/>
      <color indexed="8"/>
      <name val="Arial"/>
      <family val="2"/>
    </font>
    <font>
      <b/>
      <sz val="12"/>
      <color indexed="10"/>
      <name val="Arial"/>
      <family val="2"/>
    </font>
    <font>
      <u val="single"/>
      <sz val="12"/>
      <color indexed="12"/>
      <name val="Times New Roman"/>
      <family val="1"/>
    </font>
    <font>
      <sz val="12"/>
      <color indexed="8"/>
      <name val="Calibri"/>
      <family val="2"/>
    </font>
    <font>
      <b/>
      <sz val="10"/>
      <color indexed="53"/>
      <name val="Times New Roman"/>
      <family val="1"/>
    </font>
    <font>
      <b/>
      <sz val="14"/>
      <name val="Times New Roman"/>
      <family val="1"/>
    </font>
    <font>
      <sz val="14"/>
      <name val="Times New Roman"/>
      <family val="1"/>
    </font>
    <font>
      <b/>
      <vertAlign val="superscript"/>
      <sz val="11"/>
      <name val="Times New Roman"/>
      <family val="1"/>
    </font>
    <font>
      <sz val="11"/>
      <name val="Times New Roman"/>
      <family val="1"/>
    </font>
    <font>
      <vertAlign val="superscript"/>
      <sz val="11"/>
      <name val="Times New Roman"/>
      <family val="1"/>
    </font>
    <font>
      <sz val="11.5"/>
      <name val="Arial"/>
      <family val="2"/>
    </font>
    <font>
      <sz val="14"/>
      <name val="Arial"/>
      <family val="2"/>
    </font>
    <font>
      <b/>
      <sz val="12"/>
      <color indexed="8"/>
      <name val="Calibri"/>
      <family val="2"/>
    </font>
    <font>
      <b/>
      <i/>
      <sz val="12"/>
      <name val="Times New Roman"/>
      <family val="1"/>
    </font>
    <font>
      <sz val="12"/>
      <color indexed="10"/>
      <name val="Times New Roman"/>
      <family val="1"/>
    </font>
    <font>
      <b/>
      <sz val="11"/>
      <name val="Arial"/>
      <family val="2"/>
    </font>
    <font>
      <b/>
      <vertAlign val="superscript"/>
      <sz val="11.5"/>
      <name val="Times New Roman"/>
      <family val="1"/>
    </font>
    <font>
      <sz val="11.5"/>
      <color indexed="8"/>
      <name val="Times New Roman"/>
      <family val="1"/>
    </font>
    <font>
      <b/>
      <u val="single"/>
      <sz val="11"/>
      <name val="Times New Roman"/>
      <family val="1"/>
    </font>
    <font>
      <b/>
      <vertAlign val="superscript"/>
      <sz val="14"/>
      <name val="Times New Roman"/>
      <family val="1"/>
    </font>
    <font>
      <sz val="12"/>
      <name val="Calibri"/>
      <family val="2"/>
    </font>
    <font>
      <b/>
      <sz val="16"/>
      <name val="Times New Roman"/>
      <family val="1"/>
    </font>
    <font>
      <sz val="9"/>
      <name val="Times New Roman"/>
      <family val="1"/>
    </font>
    <font>
      <b/>
      <sz val="14"/>
      <color indexed="61"/>
      <name val="Times New Roman"/>
      <family val="1"/>
    </font>
    <font>
      <b/>
      <sz val="14"/>
      <color indexed="10"/>
      <name val="Times New Roman"/>
      <family val="1"/>
    </font>
    <font>
      <b/>
      <sz val="18"/>
      <name val="Times New Roman"/>
      <family val="1"/>
    </font>
    <font>
      <b/>
      <sz val="12"/>
      <color indexed="12"/>
      <name val="Times New Roman"/>
      <family val="1"/>
    </font>
    <font>
      <b/>
      <vertAlign val="superscript"/>
      <sz val="12"/>
      <name val="Times New Roman"/>
      <family val="1"/>
    </font>
    <font>
      <b/>
      <i/>
      <sz val="11"/>
      <name val="Times New Roman"/>
      <family val="1"/>
    </font>
    <font>
      <vertAlign val="superscript"/>
      <sz val="10"/>
      <name val="Times New Roman"/>
      <family val="1"/>
    </font>
    <font>
      <b/>
      <sz val="14"/>
      <color indexed="48"/>
      <name val="Times New Roman"/>
      <family val="1"/>
    </font>
    <font>
      <b/>
      <sz val="14"/>
      <color indexed="11"/>
      <name val="Times New Roman"/>
      <family val="1"/>
    </font>
    <font>
      <b/>
      <sz val="14"/>
      <color indexed="54"/>
      <name val="Times New Roman"/>
      <family val="1"/>
    </font>
    <font>
      <sz val="11.5"/>
      <name val="Times New Roman"/>
      <family val="1"/>
    </font>
    <font>
      <i/>
      <sz val="11"/>
      <name val="Times New Roman"/>
      <family val="1"/>
    </font>
    <font>
      <b/>
      <sz val="14"/>
      <color indexed="8"/>
      <name val="Times New Roman"/>
      <family val="1"/>
    </font>
    <font>
      <b/>
      <sz val="11"/>
      <color indexed="8"/>
      <name val="Times New Roman"/>
      <family val="1"/>
    </font>
    <font>
      <b/>
      <vertAlign val="superscript"/>
      <sz val="11"/>
      <color indexed="8"/>
      <name val="Times New Roman"/>
      <family val="1"/>
    </font>
    <font>
      <vertAlign val="superscript"/>
      <sz val="10"/>
      <color indexed="8"/>
      <name val="Times New Roman"/>
      <family val="1"/>
    </font>
    <font>
      <b/>
      <sz val="12"/>
      <color indexed="10"/>
      <name val="Times New Roman"/>
      <family val="1"/>
    </font>
    <font>
      <sz val="12"/>
      <color indexed="8"/>
      <name val="Arial"/>
      <family val="2"/>
    </font>
    <font>
      <sz val="12"/>
      <name val="Geneva"/>
      <family val="0"/>
    </font>
    <font>
      <vertAlign val="superscript"/>
      <sz val="11"/>
      <color indexed="8"/>
      <name val="Times New Roman"/>
      <family val="1"/>
    </font>
    <font>
      <u val="single"/>
      <sz val="11"/>
      <color indexed="48"/>
      <name val="Times New Roman"/>
      <family val="1"/>
    </font>
    <font>
      <sz val="16"/>
      <name val="Times New Roman"/>
      <family val="1"/>
    </font>
    <font>
      <sz val="14"/>
      <name val="Geneva"/>
      <family val="0"/>
    </font>
    <font>
      <sz val="10"/>
      <color indexed="10"/>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9"/>
      <color indexed="36"/>
      <name val="Geneva"/>
      <family val="0"/>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u val="single"/>
      <sz val="12"/>
      <color indexed="48"/>
      <name val="Times New Roman"/>
      <family val="1"/>
    </font>
    <font>
      <b/>
      <sz val="7"/>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
      <color theme="11"/>
      <name val="Geneva"/>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Times New Roman"/>
      <family val="1"/>
    </font>
    <font>
      <u val="single"/>
      <sz val="12"/>
      <color rgb="FF3333FF"/>
      <name val="Times New Roman"/>
      <family val="1"/>
    </font>
    <font>
      <sz val="11"/>
      <color theme="1"/>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6"/>
        <bgColor indexed="64"/>
      </patternFill>
    </fill>
    <fill>
      <patternFill patternType="solid">
        <fgColor rgb="FFFFFF00"/>
        <bgColor indexed="64"/>
      </patternFill>
    </fill>
    <fill>
      <patternFill patternType="solid">
        <fgColor rgb="FF99CCFF"/>
        <bgColor indexed="64"/>
      </patternFill>
    </fill>
    <fill>
      <patternFill patternType="solid">
        <fgColor rgb="FFCCFFCC"/>
        <bgColor indexed="64"/>
      </patternFill>
    </fill>
    <fill>
      <patternFill patternType="solid">
        <fgColor rgb="FFCCFFFF"/>
        <bgColor indexed="64"/>
      </patternFill>
    </fill>
    <fill>
      <patternFill patternType="solid">
        <fgColor theme="0" tint="-0.24997000396251678"/>
        <bgColor indexed="64"/>
      </patternFill>
    </fill>
    <fill>
      <patternFill patternType="solid">
        <fgColor rgb="FFC0C0C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rgb="FFFFC0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top/>
      <bottom style="medium"/>
    </border>
    <border>
      <left/>
      <right/>
      <top style="medium"/>
      <bottom/>
    </border>
    <border>
      <left/>
      <right style="medium"/>
      <top style="medium"/>
      <bottom/>
    </border>
    <border>
      <left style="medium"/>
      <right/>
      <top style="medium"/>
      <bottom/>
    </border>
    <border>
      <left style="medium"/>
      <right/>
      <top/>
      <bottom/>
    </border>
    <border>
      <left/>
      <right style="medium"/>
      <top/>
      <bottom/>
    </border>
    <border>
      <left/>
      <right/>
      <top style="medium"/>
      <bottom style="medium"/>
    </border>
    <border>
      <left style="medium"/>
      <right/>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thin"/>
      <top style="thin"/>
      <bottom style="medium"/>
    </border>
    <border>
      <left style="thin"/>
      <right style="medium"/>
      <top style="thin"/>
      <bottom style="medium"/>
    </border>
    <border>
      <left style="thin"/>
      <right style="thin"/>
      <top/>
      <bottom/>
    </border>
    <border>
      <left style="thin"/>
      <right style="medium"/>
      <top/>
      <bottom/>
    </border>
    <border>
      <left style="medium"/>
      <right style="thin"/>
      <top style="medium"/>
      <bottom style="medium"/>
    </border>
    <border>
      <left style="thin"/>
      <right/>
      <top style="medium"/>
      <bottom style="medium"/>
    </border>
    <border>
      <left/>
      <right style="medium"/>
      <top style="medium"/>
      <bottom style="medium"/>
    </border>
    <border>
      <left/>
      <right/>
      <top/>
      <bottom style="thin"/>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thin"/>
      <bottom/>
    </border>
    <border>
      <left style="medium"/>
      <right style="medium"/>
      <top style="medium"/>
      <bottom/>
    </border>
    <border>
      <left style="medium"/>
      <right style="medium"/>
      <top style="thin"/>
      <bottom style="medium"/>
    </border>
    <border>
      <left style="thin"/>
      <right style="medium"/>
      <top style="thin"/>
      <bottom style="thin"/>
    </border>
    <border>
      <left style="medium"/>
      <right style="medium"/>
      <top/>
      <bottom style="medium"/>
    </border>
    <border>
      <left style="medium"/>
      <right style="medium"/>
      <top/>
      <bottom/>
    </border>
    <border>
      <left style="thin"/>
      <right style="thin"/>
      <top style="thin"/>
      <bottom/>
    </border>
    <border>
      <left style="thin"/>
      <right/>
      <top style="thin"/>
      <bottom style="thin"/>
    </border>
    <border>
      <left style="thin"/>
      <right/>
      <top/>
      <bottom/>
    </border>
    <border>
      <left/>
      <right/>
      <top style="thin"/>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medium"/>
      <top style="medium"/>
      <bottom style="medium"/>
    </border>
    <border>
      <left/>
      <right style="thin"/>
      <top style="thin"/>
      <bottom style="thin"/>
    </border>
    <border>
      <left style="thin"/>
      <right>
        <color indexed="63"/>
      </right>
      <top style="medium"/>
      <bottom style="thin"/>
    </border>
    <border>
      <left/>
      <right style="medium"/>
      <top style="medium"/>
      <bottom style="thin"/>
    </border>
    <border>
      <left style="thin"/>
      <right/>
      <top/>
      <bottom style="medium"/>
    </border>
    <border>
      <left style="thin"/>
      <right style="thin"/>
      <top/>
      <bottom style="medium"/>
    </border>
    <border>
      <left style="medium"/>
      <right>
        <color indexed="63"/>
      </right>
      <top style="thin"/>
      <bottom style="thin"/>
    </border>
    <border>
      <left/>
      <right style="thin"/>
      <top/>
      <bottom style="medium"/>
    </border>
    <border>
      <left style="thin"/>
      <right style="medium"/>
      <top style="medium"/>
      <bottom style="thin"/>
    </border>
    <border>
      <left style="medium"/>
      <right/>
      <top style="thin"/>
      <bottom style="medium"/>
    </border>
    <border>
      <left style="medium"/>
      <right/>
      <top style="medium"/>
      <bottom style="thin"/>
    </border>
    <border>
      <left/>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8"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59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vertical="top" wrapText="1"/>
    </xf>
    <xf numFmtId="0" fontId="5" fillId="0" borderId="0" xfId="0" applyFont="1" applyAlignment="1">
      <alignment horizontal="center"/>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7"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0" fontId="4" fillId="0" borderId="0" xfId="0" applyFont="1" applyAlignment="1">
      <alignment vertical="center"/>
    </xf>
    <xf numFmtId="0" fontId="12" fillId="0" borderId="0" xfId="0" applyFont="1" applyAlignment="1">
      <alignment horizontal="center" vertical="center" wrapText="1"/>
    </xf>
    <xf numFmtId="0" fontId="13" fillId="0" borderId="0" xfId="0" applyFont="1" applyAlignment="1">
      <alignment/>
    </xf>
    <xf numFmtId="3" fontId="12" fillId="0" borderId="0" xfId="0" applyNumberFormat="1" applyFont="1" applyAlignment="1">
      <alignment horizontal="center" vertical="center" wrapText="1"/>
    </xf>
    <xf numFmtId="174" fontId="12" fillId="0" borderId="0" xfId="0" applyNumberFormat="1" applyFont="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justify"/>
    </xf>
    <xf numFmtId="0" fontId="17" fillId="0" borderId="0" xfId="0" applyFont="1" applyFill="1" applyBorder="1" applyAlignment="1">
      <alignment horizontal="justify"/>
    </xf>
    <xf numFmtId="0" fontId="17" fillId="33" borderId="0" xfId="57" applyFont="1" applyFill="1">
      <alignment/>
      <protection/>
    </xf>
    <xf numFmtId="0" fontId="17" fillId="33" borderId="0" xfId="57" applyFont="1" applyFill="1" applyAlignment="1">
      <alignment horizontal="center"/>
      <protection/>
    </xf>
    <xf numFmtId="0" fontId="18" fillId="33" borderId="0" xfId="57" applyFont="1" applyFill="1">
      <alignment/>
      <protection/>
    </xf>
    <xf numFmtId="0" fontId="17" fillId="0" borderId="0" xfId="57" applyFont="1" applyFill="1">
      <alignment/>
      <protection/>
    </xf>
    <xf numFmtId="0" fontId="19" fillId="33" borderId="0" xfId="57" applyFont="1" applyFill="1">
      <alignment/>
      <protection/>
    </xf>
    <xf numFmtId="0" fontId="16" fillId="33" borderId="0" xfId="57" applyFont="1" applyFill="1" applyBorder="1">
      <alignment/>
      <protection/>
    </xf>
    <xf numFmtId="0" fontId="16" fillId="33" borderId="0" xfId="57" applyFont="1" applyFill="1" applyBorder="1" applyAlignment="1">
      <alignment horizontal="center"/>
      <protection/>
    </xf>
    <xf numFmtId="0" fontId="20" fillId="33" borderId="10" xfId="57" applyFont="1" applyFill="1" applyBorder="1" applyAlignment="1">
      <alignment horizontal="center" vertical="center"/>
      <protection/>
    </xf>
    <xf numFmtId="0" fontId="21" fillId="33" borderId="10" xfId="0" applyFont="1" applyFill="1" applyBorder="1" applyAlignment="1">
      <alignment horizontal="center" vertical="center"/>
    </xf>
    <xf numFmtId="0" fontId="17" fillId="33" borderId="11" xfId="57" applyFont="1" applyFill="1" applyBorder="1" applyAlignment="1">
      <alignment horizontal="center" vertical="center"/>
      <protection/>
    </xf>
    <xf numFmtId="0" fontId="20" fillId="33" borderId="12" xfId="57" applyFont="1" applyFill="1" applyBorder="1" applyAlignment="1">
      <alignment horizontal="center" vertical="center"/>
      <protection/>
    </xf>
    <xf numFmtId="0" fontId="18" fillId="33" borderId="0" xfId="0" applyFont="1" applyFill="1" applyAlignment="1">
      <alignment/>
    </xf>
    <xf numFmtId="0" fontId="22" fillId="33" borderId="0" xfId="0" applyFont="1" applyFill="1" applyAlignment="1">
      <alignment/>
    </xf>
    <xf numFmtId="0" fontId="22" fillId="33" borderId="13" xfId="0" applyFont="1" applyFill="1" applyBorder="1" applyAlignment="1">
      <alignment horizontal="right"/>
    </xf>
    <xf numFmtId="0" fontId="22" fillId="33" borderId="13" xfId="0" applyFont="1" applyFill="1" applyBorder="1" applyAlignment="1">
      <alignment horizontal="center"/>
    </xf>
    <xf numFmtId="0" fontId="22" fillId="33" borderId="14" xfId="0" applyFont="1" applyFill="1" applyBorder="1" applyAlignment="1">
      <alignment/>
    </xf>
    <xf numFmtId="0" fontId="23" fillId="34" borderId="15" xfId="0" applyFont="1" applyFill="1" applyBorder="1" applyAlignment="1">
      <alignment/>
    </xf>
    <xf numFmtId="0" fontId="24" fillId="34" borderId="13" xfId="0" applyFont="1" applyFill="1" applyBorder="1" applyAlignment="1">
      <alignment/>
    </xf>
    <xf numFmtId="0" fontId="23" fillId="34" borderId="13" xfId="0" applyFont="1" applyFill="1" applyBorder="1" applyAlignment="1">
      <alignment/>
    </xf>
    <xf numFmtId="0" fontId="23" fillId="34" borderId="13" xfId="0" applyFont="1" applyFill="1" applyBorder="1" applyAlignment="1">
      <alignment horizontal="center"/>
    </xf>
    <xf numFmtId="0" fontId="23" fillId="34" borderId="14" xfId="0" applyFont="1" applyFill="1" applyBorder="1" applyAlignment="1">
      <alignment/>
    </xf>
    <xf numFmtId="0" fontId="23" fillId="34" borderId="16" xfId="0" applyFont="1" applyFill="1" applyBorder="1" applyAlignment="1">
      <alignment/>
    </xf>
    <xf numFmtId="0" fontId="23" fillId="34" borderId="17" xfId="0" applyFont="1" applyFill="1" applyBorder="1" applyAlignment="1">
      <alignment/>
    </xf>
    <xf numFmtId="0" fontId="16" fillId="34" borderId="0" xfId="0" applyFont="1" applyFill="1" applyBorder="1" applyAlignment="1">
      <alignment/>
    </xf>
    <xf numFmtId="0" fontId="16" fillId="34" borderId="0" xfId="0" applyFont="1" applyFill="1" applyBorder="1" applyAlignment="1">
      <alignment horizontal="center"/>
    </xf>
    <xf numFmtId="175" fontId="16" fillId="34" borderId="0" xfId="0" applyNumberFormat="1" applyFont="1" applyFill="1" applyBorder="1" applyAlignment="1">
      <alignment horizontal="center"/>
    </xf>
    <xf numFmtId="0" fontId="23" fillId="34" borderId="12" xfId="0" applyFont="1" applyFill="1" applyBorder="1" applyAlignment="1">
      <alignment/>
    </xf>
    <xf numFmtId="0" fontId="26" fillId="0" borderId="0" xfId="0" applyFont="1" applyAlignment="1">
      <alignment horizontal="left" vertical="center"/>
    </xf>
    <xf numFmtId="0" fontId="27" fillId="0" borderId="0" xfId="0" applyFont="1" applyAlignment="1">
      <alignment vertical="center"/>
    </xf>
    <xf numFmtId="0" fontId="13" fillId="0" borderId="0" xfId="0" applyFont="1" applyBorder="1" applyAlignment="1">
      <alignment/>
    </xf>
    <xf numFmtId="0" fontId="15" fillId="35" borderId="0" xfId="0" applyFont="1" applyFill="1" applyAlignment="1">
      <alignment horizontal="justify"/>
    </xf>
    <xf numFmtId="0" fontId="16" fillId="35" borderId="0" xfId="0" applyFont="1" applyFill="1" applyAlignment="1">
      <alignment horizontal="justify"/>
    </xf>
    <xf numFmtId="0" fontId="0" fillId="35" borderId="0" xfId="0" applyFill="1" applyAlignment="1">
      <alignment/>
    </xf>
    <xf numFmtId="0" fontId="25" fillId="35" borderId="18" xfId="0" applyFont="1" applyFill="1" applyBorder="1" applyAlignment="1">
      <alignment horizontal="justify"/>
    </xf>
    <xf numFmtId="0" fontId="25" fillId="36" borderId="14" xfId="0" applyFont="1" applyFill="1" applyBorder="1" applyAlignment="1">
      <alignment horizontal="justify" vertical="top" wrapText="1"/>
    </xf>
    <xf numFmtId="0" fontId="24" fillId="36" borderId="16" xfId="0" applyFont="1" applyFill="1" applyBorder="1" applyAlignment="1">
      <alignment horizontal="left" vertical="top" wrapText="1"/>
    </xf>
    <xf numFmtId="0" fontId="24" fillId="36" borderId="16" xfId="0" applyFont="1" applyFill="1" applyBorder="1" applyAlignment="1">
      <alignment horizontal="justify" vertical="top"/>
    </xf>
    <xf numFmtId="0" fontId="29" fillId="36" borderId="12" xfId="0" applyFont="1" applyFill="1" applyBorder="1" applyAlignment="1">
      <alignment/>
    </xf>
    <xf numFmtId="0" fontId="24" fillId="36" borderId="19" xfId="0" applyFont="1" applyFill="1" applyBorder="1" applyAlignment="1">
      <alignment horizontal="left" vertical="top" wrapText="1"/>
    </xf>
    <xf numFmtId="0" fontId="30" fillId="35" borderId="0" xfId="0" applyFont="1" applyFill="1" applyAlignment="1">
      <alignment horizontal="left"/>
    </xf>
    <xf numFmtId="0" fontId="16" fillId="34" borderId="10" xfId="0" applyFont="1" applyFill="1" applyBorder="1" applyAlignment="1">
      <alignment horizontal="left" wrapText="1"/>
    </xf>
    <xf numFmtId="9" fontId="18" fillId="0" borderId="0" xfId="0" applyNumberFormat="1" applyFont="1" applyFill="1" applyBorder="1" applyAlignment="1">
      <alignment/>
    </xf>
    <xf numFmtId="0" fontId="31" fillId="0" borderId="0" xfId="57" applyFont="1" applyFill="1">
      <alignment/>
      <protection/>
    </xf>
    <xf numFmtId="176" fontId="18" fillId="37" borderId="20" xfId="0" applyNumberFormat="1" applyFont="1" applyFill="1" applyBorder="1" applyAlignment="1">
      <alignment/>
    </xf>
    <xf numFmtId="0" fontId="19" fillId="0" borderId="20" xfId="0" applyFont="1" applyFill="1" applyBorder="1" applyAlignment="1">
      <alignment/>
    </xf>
    <xf numFmtId="0" fontId="18" fillId="0" borderId="20" xfId="0" applyFont="1" applyFill="1" applyBorder="1" applyAlignment="1">
      <alignment/>
    </xf>
    <xf numFmtId="0" fontId="31" fillId="0" borderId="0" xfId="0" applyFont="1" applyAlignment="1">
      <alignment/>
    </xf>
    <xf numFmtId="0" fontId="18" fillId="0" borderId="20" xfId="57" applyFont="1" applyFill="1" applyBorder="1">
      <alignment/>
      <protection/>
    </xf>
    <xf numFmtId="0" fontId="18" fillId="0" borderId="0" xfId="0" applyNumberFormat="1" applyFont="1" applyFill="1" applyBorder="1" applyAlignment="1">
      <alignment horizontal="center" vertical="top" wrapText="1"/>
    </xf>
    <xf numFmtId="0" fontId="13" fillId="0" borderId="0" xfId="0" applyFont="1" applyFill="1" applyBorder="1" applyAlignment="1">
      <alignment/>
    </xf>
    <xf numFmtId="0" fontId="13" fillId="0" borderId="0" xfId="0" applyNumberFormat="1" applyFont="1" applyFill="1" applyBorder="1" applyAlignment="1">
      <alignment horizontal="center"/>
    </xf>
    <xf numFmtId="176" fontId="18" fillId="0" borderId="20" xfId="57" applyNumberFormat="1" applyFont="1" applyFill="1" applyBorder="1">
      <alignment/>
      <protection/>
    </xf>
    <xf numFmtId="0" fontId="22" fillId="33" borderId="0" xfId="58" applyFont="1" applyFill="1" applyAlignment="1">
      <alignment horizontal="center" vertical="center"/>
      <protection/>
    </xf>
    <xf numFmtId="0" fontId="17" fillId="33" borderId="0" xfId="57" applyFont="1" applyFill="1" applyAlignment="1">
      <alignment horizontal="center" vertical="center"/>
      <protection/>
    </xf>
    <xf numFmtId="0" fontId="19" fillId="37" borderId="15" xfId="58" applyFont="1" applyFill="1" applyBorder="1" applyAlignment="1">
      <alignment horizontal="left" vertical="center"/>
      <protection/>
    </xf>
    <xf numFmtId="0" fontId="20" fillId="37" borderId="21" xfId="57" applyFont="1" applyFill="1" applyBorder="1" applyAlignment="1">
      <alignment horizontal="center" vertical="center"/>
      <protection/>
    </xf>
    <xf numFmtId="0" fontId="20" fillId="37" borderId="22" xfId="58" applyFont="1" applyFill="1" applyBorder="1" applyAlignment="1">
      <alignment horizontal="center" vertical="center"/>
      <protection/>
    </xf>
    <xf numFmtId="0" fontId="20" fillId="37" borderId="23" xfId="59" applyFont="1" applyFill="1" applyBorder="1" applyAlignment="1">
      <alignment horizontal="center" vertical="center"/>
      <protection/>
    </xf>
    <xf numFmtId="0" fontId="20" fillId="37" borderId="24" xfId="59" applyFont="1" applyFill="1" applyBorder="1" applyAlignment="1">
      <alignment horizontal="center" vertical="center"/>
      <protection/>
    </xf>
    <xf numFmtId="0" fontId="34" fillId="37" borderId="24" xfId="59" applyFont="1" applyFill="1" applyBorder="1" applyAlignment="1">
      <alignment horizontal="center" vertical="center"/>
      <protection/>
    </xf>
    <xf numFmtId="0" fontId="18" fillId="37" borderId="25" xfId="59" applyFont="1" applyFill="1" applyBorder="1" applyAlignment="1">
      <alignment horizontal="center" vertical="center"/>
      <protection/>
    </xf>
    <xf numFmtId="172" fontId="18" fillId="38" borderId="25" xfId="59" applyNumberFormat="1" applyFont="1" applyFill="1" applyBorder="1" applyAlignment="1">
      <alignment horizontal="center" vertical="center"/>
      <protection/>
    </xf>
    <xf numFmtId="0" fontId="18" fillId="38" borderId="26" xfId="59" applyFont="1" applyFill="1" applyBorder="1" applyAlignment="1">
      <alignment horizontal="center" vertical="center"/>
      <protection/>
    </xf>
    <xf numFmtId="0" fontId="25" fillId="37" borderId="27" xfId="57" applyFont="1" applyFill="1" applyBorder="1" applyAlignment="1">
      <alignment horizontal="center" vertical="center"/>
      <protection/>
    </xf>
    <xf numFmtId="172" fontId="25" fillId="38" borderId="27" xfId="57" applyNumberFormat="1" applyFont="1" applyFill="1" applyBorder="1" applyAlignment="1">
      <alignment horizontal="center" vertical="center"/>
      <protection/>
    </xf>
    <xf numFmtId="0" fontId="25" fillId="38" borderId="28" xfId="57" applyFont="1" applyFill="1" applyBorder="1" applyAlignment="1">
      <alignment horizontal="center" vertical="center"/>
      <protection/>
    </xf>
    <xf numFmtId="0" fontId="19" fillId="37" borderId="29" xfId="57" applyFont="1" applyFill="1" applyBorder="1" applyAlignment="1">
      <alignment horizontal="left" vertical="center"/>
      <protection/>
    </xf>
    <xf numFmtId="0" fontId="25" fillId="37" borderId="30" xfId="57" applyFont="1" applyFill="1" applyBorder="1" applyAlignment="1">
      <alignment vertical="center"/>
      <protection/>
    </xf>
    <xf numFmtId="0" fontId="25" fillId="37" borderId="18" xfId="57" applyFont="1" applyFill="1" applyBorder="1" applyAlignment="1">
      <alignment vertical="center"/>
      <protection/>
    </xf>
    <xf numFmtId="0" fontId="25" fillId="34" borderId="18" xfId="57" applyFont="1" applyFill="1" applyBorder="1" applyAlignment="1">
      <alignment vertical="center"/>
      <protection/>
    </xf>
    <xf numFmtId="0" fontId="25" fillId="34" borderId="31" xfId="57" applyFont="1" applyFill="1" applyBorder="1" applyAlignment="1">
      <alignment vertical="center"/>
      <protection/>
    </xf>
    <xf numFmtId="0" fontId="4" fillId="35" borderId="0" xfId="59" applyFont="1" applyFill="1" applyAlignment="1">
      <alignment horizontal="center" vertical="center"/>
      <protection/>
    </xf>
    <xf numFmtId="0" fontId="18" fillId="33" borderId="17" xfId="58" applyFont="1" applyFill="1" applyBorder="1" applyAlignment="1">
      <alignment vertical="center"/>
      <protection/>
    </xf>
    <xf numFmtId="0" fontId="22" fillId="33" borderId="17" xfId="58" applyFont="1" applyFill="1" applyBorder="1" applyAlignment="1">
      <alignment vertical="center"/>
      <protection/>
    </xf>
    <xf numFmtId="0" fontId="4" fillId="35" borderId="0" xfId="58" applyFont="1" applyFill="1" applyBorder="1" applyAlignment="1">
      <alignment horizontal="center" vertical="center"/>
      <protection/>
    </xf>
    <xf numFmtId="0" fontId="18" fillId="33" borderId="17" xfId="57" applyFont="1" applyFill="1" applyBorder="1" applyAlignment="1">
      <alignment vertical="center"/>
      <protection/>
    </xf>
    <xf numFmtId="0" fontId="35" fillId="33" borderId="0" xfId="0" applyFont="1" applyFill="1" applyBorder="1" applyAlignment="1">
      <alignment horizontal="left" vertical="top" wrapText="1"/>
    </xf>
    <xf numFmtId="0" fontId="35" fillId="33" borderId="17" xfId="0" applyFont="1" applyFill="1" applyBorder="1" applyAlignment="1">
      <alignment horizontal="left" vertical="top" wrapText="1"/>
    </xf>
    <xf numFmtId="0" fontId="0" fillId="37" borderId="16" xfId="0" applyFill="1" applyBorder="1" applyAlignment="1">
      <alignment/>
    </xf>
    <xf numFmtId="0" fontId="0" fillId="35" borderId="0" xfId="0" applyFill="1" applyBorder="1" applyAlignment="1">
      <alignment/>
    </xf>
    <xf numFmtId="0" fontId="25" fillId="36" borderId="17" xfId="0" applyFont="1" applyFill="1" applyBorder="1" applyAlignment="1">
      <alignment vertical="top"/>
    </xf>
    <xf numFmtId="49" fontId="24" fillId="37" borderId="19" xfId="0" applyNumberFormat="1" applyFont="1" applyFill="1" applyBorder="1" applyAlignment="1">
      <alignment horizontal="left" vertical="top" wrapText="1"/>
    </xf>
    <xf numFmtId="0" fontId="18" fillId="36" borderId="31" xfId="53" applyNumberFormat="1" applyFont="1" applyFill="1" applyBorder="1" applyAlignment="1" applyProtection="1">
      <alignment horizontal="justify" vertical="top" wrapText="1"/>
      <protection/>
    </xf>
    <xf numFmtId="0" fontId="25" fillId="33" borderId="32" xfId="57" applyFont="1" applyFill="1" applyBorder="1">
      <alignment/>
      <protection/>
    </xf>
    <xf numFmtId="172" fontId="25" fillId="33" borderId="32" xfId="57" applyNumberFormat="1" applyFont="1" applyFill="1" applyBorder="1">
      <alignment/>
      <protection/>
    </xf>
    <xf numFmtId="0" fontId="25" fillId="33" borderId="33" xfId="57" applyFont="1" applyFill="1" applyBorder="1">
      <alignment/>
      <protection/>
    </xf>
    <xf numFmtId="0" fontId="25" fillId="33" borderId="34" xfId="57" applyFont="1" applyFill="1" applyBorder="1">
      <alignment/>
      <protection/>
    </xf>
    <xf numFmtId="172" fontId="25" fillId="33" borderId="34" xfId="57" applyNumberFormat="1" applyFont="1" applyFill="1" applyBorder="1">
      <alignment/>
      <protection/>
    </xf>
    <xf numFmtId="0" fontId="25" fillId="33" borderId="35" xfId="57" applyFont="1" applyFill="1" applyBorder="1">
      <alignment/>
      <protection/>
    </xf>
    <xf numFmtId="0" fontId="25" fillId="33" borderId="36" xfId="57" applyFont="1" applyFill="1" applyBorder="1">
      <alignment/>
      <protection/>
    </xf>
    <xf numFmtId="172" fontId="25" fillId="33" borderId="36" xfId="57" applyNumberFormat="1" applyFont="1" applyFill="1" applyBorder="1">
      <alignment/>
      <protection/>
    </xf>
    <xf numFmtId="0" fontId="25" fillId="33" borderId="37" xfId="57" applyFont="1" applyFill="1" applyBorder="1">
      <alignment/>
      <protection/>
    </xf>
    <xf numFmtId="0" fontId="17" fillId="39" borderId="23" xfId="57" applyFont="1" applyFill="1" applyBorder="1" applyAlignment="1" applyProtection="1">
      <alignment horizontal="center" vertical="top"/>
      <protection locked="0"/>
    </xf>
    <xf numFmtId="0" fontId="16" fillId="39" borderId="38" xfId="57" applyFont="1" applyFill="1" applyBorder="1" applyAlignment="1" applyProtection="1">
      <alignment horizontal="center" vertical="top"/>
      <protection locked="0"/>
    </xf>
    <xf numFmtId="0" fontId="16" fillId="39" borderId="39" xfId="57" applyFont="1" applyFill="1" applyBorder="1" applyAlignment="1" applyProtection="1">
      <alignment horizontal="center" vertical="top"/>
      <protection locked="0"/>
    </xf>
    <xf numFmtId="0" fontId="19" fillId="0" borderId="20" xfId="0" applyFont="1" applyFill="1" applyBorder="1" applyAlignment="1">
      <alignment horizontal="left" vertical="top" wrapText="1"/>
    </xf>
    <xf numFmtId="0" fontId="24" fillId="35" borderId="0" xfId="0" applyFont="1" applyFill="1" applyAlignment="1">
      <alignment horizontal="left" vertical="top"/>
    </xf>
    <xf numFmtId="0" fontId="18" fillId="36" borderId="40" xfId="0" applyFont="1" applyFill="1" applyBorder="1" applyAlignment="1">
      <alignment wrapText="1"/>
    </xf>
    <xf numFmtId="0" fontId="38" fillId="35" borderId="0" xfId="0" applyFont="1" applyFill="1" applyAlignment="1">
      <alignment/>
    </xf>
    <xf numFmtId="0" fontId="29" fillId="35" borderId="0" xfId="0" applyFont="1" applyFill="1" applyAlignment="1">
      <alignment/>
    </xf>
    <xf numFmtId="0" fontId="39" fillId="0" borderId="40" xfId="0" applyFont="1" applyFill="1" applyBorder="1" applyAlignment="1">
      <alignment wrapText="1"/>
    </xf>
    <xf numFmtId="0" fontId="18" fillId="39" borderId="23" xfId="57" applyFont="1" applyFill="1" applyBorder="1" applyAlignment="1" applyProtection="1">
      <alignment horizontal="center" vertical="top"/>
      <protection locked="0"/>
    </xf>
    <xf numFmtId="0" fontId="25" fillId="39" borderId="38" xfId="57" applyFont="1" applyFill="1" applyBorder="1" applyAlignment="1" applyProtection="1">
      <alignment horizontal="center" vertical="top"/>
      <protection locked="0"/>
    </xf>
    <xf numFmtId="0" fontId="25" fillId="39" borderId="39" xfId="57" applyFont="1" applyFill="1" applyBorder="1" applyAlignment="1" applyProtection="1">
      <alignment horizontal="center" vertical="top"/>
      <protection locked="0"/>
    </xf>
    <xf numFmtId="0" fontId="19" fillId="33" borderId="15" xfId="57" applyFont="1" applyFill="1" applyBorder="1">
      <alignment/>
      <protection/>
    </xf>
    <xf numFmtId="0" fontId="18" fillId="33" borderId="13" xfId="57" applyFont="1" applyFill="1" applyBorder="1">
      <alignment/>
      <protection/>
    </xf>
    <xf numFmtId="0" fontId="17" fillId="33" borderId="13" xfId="57" applyFont="1" applyFill="1" applyBorder="1">
      <alignment/>
      <protection/>
    </xf>
    <xf numFmtId="0" fontId="17" fillId="33" borderId="13" xfId="57" applyFont="1" applyFill="1" applyBorder="1" applyAlignment="1">
      <alignment horizontal="center"/>
      <protection/>
    </xf>
    <xf numFmtId="0" fontId="17" fillId="33" borderId="14" xfId="57" applyFont="1" applyFill="1" applyBorder="1">
      <alignment/>
      <protection/>
    </xf>
    <xf numFmtId="0" fontId="18" fillId="33" borderId="16" xfId="0" applyFont="1" applyFill="1" applyBorder="1" applyAlignment="1">
      <alignment/>
    </xf>
    <xf numFmtId="0" fontId="18" fillId="33" borderId="0" xfId="0" applyFont="1" applyFill="1" applyBorder="1" applyAlignment="1">
      <alignment/>
    </xf>
    <xf numFmtId="0" fontId="22" fillId="33" borderId="0" xfId="0" applyFont="1" applyFill="1" applyBorder="1" applyAlignment="1">
      <alignment/>
    </xf>
    <xf numFmtId="0" fontId="22" fillId="33" borderId="17" xfId="0" applyFont="1" applyFill="1" applyBorder="1" applyAlignment="1">
      <alignment/>
    </xf>
    <xf numFmtId="0" fontId="22" fillId="33" borderId="16" xfId="0" applyFont="1" applyFill="1" applyBorder="1" applyAlignment="1">
      <alignment/>
    </xf>
    <xf numFmtId="0" fontId="17" fillId="33" borderId="17" xfId="57" applyFont="1" applyFill="1" applyBorder="1">
      <alignment/>
      <protection/>
    </xf>
    <xf numFmtId="0" fontId="4" fillId="33" borderId="16" xfId="0" applyFont="1" applyFill="1" applyBorder="1" applyAlignment="1">
      <alignment/>
    </xf>
    <xf numFmtId="0" fontId="4" fillId="33" borderId="17" xfId="0" applyFont="1" applyFill="1" applyBorder="1" applyAlignment="1">
      <alignment/>
    </xf>
    <xf numFmtId="0" fontId="4" fillId="33" borderId="12" xfId="0" applyFont="1" applyFill="1" applyBorder="1" applyAlignment="1">
      <alignment/>
    </xf>
    <xf numFmtId="0" fontId="16" fillId="33" borderId="10" xfId="57" applyFont="1" applyFill="1" applyBorder="1">
      <alignment/>
      <protection/>
    </xf>
    <xf numFmtId="0" fontId="16" fillId="33" borderId="10" xfId="57" applyFont="1" applyFill="1" applyBorder="1" applyAlignment="1">
      <alignment horizontal="center"/>
      <protection/>
    </xf>
    <xf numFmtId="0" fontId="4" fillId="33" borderId="11" xfId="0" applyFont="1" applyFill="1" applyBorder="1" applyAlignment="1">
      <alignment/>
    </xf>
    <xf numFmtId="0" fontId="16" fillId="33" borderId="32" xfId="57" applyFont="1" applyFill="1" applyBorder="1" applyAlignment="1">
      <alignment horizontal="left" vertical="top"/>
      <protection/>
    </xf>
    <xf numFmtId="172" fontId="16" fillId="33" borderId="32" xfId="57" applyNumberFormat="1" applyFont="1" applyFill="1" applyBorder="1" applyAlignment="1">
      <alignment horizontal="left" vertical="top"/>
      <protection/>
    </xf>
    <xf numFmtId="0" fontId="16" fillId="33" borderId="33" xfId="57" applyFont="1" applyFill="1" applyBorder="1" applyAlignment="1">
      <alignment horizontal="left" vertical="top"/>
      <protection/>
    </xf>
    <xf numFmtId="0" fontId="16" fillId="33" borderId="34" xfId="57" applyFont="1" applyFill="1" applyBorder="1" applyAlignment="1">
      <alignment horizontal="left" vertical="top"/>
      <protection/>
    </xf>
    <xf numFmtId="172" fontId="16" fillId="33" borderId="34" xfId="57" applyNumberFormat="1" applyFont="1" applyFill="1" applyBorder="1" applyAlignment="1">
      <alignment horizontal="left" vertical="top"/>
      <protection/>
    </xf>
    <xf numFmtId="0" fontId="16" fillId="33" borderId="35" xfId="57" applyFont="1" applyFill="1" applyBorder="1" applyAlignment="1">
      <alignment horizontal="left" vertical="top"/>
      <protection/>
    </xf>
    <xf numFmtId="0" fontId="16" fillId="33" borderId="36" xfId="57" applyFont="1" applyFill="1" applyBorder="1" applyAlignment="1">
      <alignment horizontal="left" vertical="top"/>
      <protection/>
    </xf>
    <xf numFmtId="172" fontId="16" fillId="33" borderId="36" xfId="57" applyNumberFormat="1" applyFont="1" applyFill="1" applyBorder="1" applyAlignment="1">
      <alignment horizontal="left" vertical="top"/>
      <protection/>
    </xf>
    <xf numFmtId="0" fontId="16" fillId="33" borderId="37" xfId="57" applyFont="1" applyFill="1" applyBorder="1" applyAlignment="1">
      <alignment horizontal="left" vertical="top"/>
      <protection/>
    </xf>
    <xf numFmtId="2" fontId="16" fillId="33" borderId="34" xfId="57" applyNumberFormat="1" applyFont="1" applyFill="1" applyBorder="1" applyAlignment="1">
      <alignment horizontal="left" vertical="top"/>
      <protection/>
    </xf>
    <xf numFmtId="0" fontId="25" fillId="39" borderId="41" xfId="57" applyFont="1" applyFill="1" applyBorder="1" applyAlignment="1" applyProtection="1">
      <alignment horizontal="center" vertical="center"/>
      <protection locked="0"/>
    </xf>
    <xf numFmtId="0" fontId="25" fillId="39" borderId="39" xfId="57" applyFont="1" applyFill="1" applyBorder="1" applyAlignment="1" applyProtection="1">
      <alignment horizontal="center" vertical="center"/>
      <protection locked="0"/>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25" fillId="33" borderId="32" xfId="57" applyFont="1" applyFill="1" applyBorder="1" applyAlignment="1">
      <alignment horizontal="left"/>
      <protection/>
    </xf>
    <xf numFmtId="0" fontId="25" fillId="33" borderId="34" xfId="57" applyFont="1" applyFill="1" applyBorder="1" applyAlignment="1">
      <alignment horizontal="left"/>
      <protection/>
    </xf>
    <xf numFmtId="0" fontId="25" fillId="33" borderId="36" xfId="57" applyFont="1" applyFill="1" applyBorder="1" applyAlignment="1">
      <alignment horizontal="left"/>
      <protection/>
    </xf>
    <xf numFmtId="0" fontId="18" fillId="0" borderId="0" xfId="0" applyNumberFormat="1" applyFont="1" applyFill="1" applyBorder="1" applyAlignment="1">
      <alignment horizontal="left" vertical="top"/>
    </xf>
    <xf numFmtId="0" fontId="23" fillId="40" borderId="13" xfId="0" applyFont="1" applyFill="1" applyBorder="1" applyAlignment="1">
      <alignment/>
    </xf>
    <xf numFmtId="0" fontId="23" fillId="40" borderId="17" xfId="0" applyFont="1" applyFill="1" applyBorder="1" applyAlignment="1">
      <alignment/>
    </xf>
    <xf numFmtId="0" fontId="16" fillId="40" borderId="0" xfId="0" applyFont="1" applyFill="1" applyBorder="1" applyAlignment="1">
      <alignment/>
    </xf>
    <xf numFmtId="0" fontId="16" fillId="40" borderId="0" xfId="0" applyFont="1" applyFill="1" applyBorder="1" applyAlignment="1">
      <alignment horizontal="center"/>
    </xf>
    <xf numFmtId="0" fontId="16" fillId="40" borderId="10" xfId="0" applyFont="1" applyFill="1" applyBorder="1" applyAlignment="1">
      <alignment horizontal="left" wrapText="1"/>
    </xf>
    <xf numFmtId="0" fontId="23" fillId="40" borderId="14" xfId="0" applyFont="1" applyFill="1" applyBorder="1" applyAlignment="1">
      <alignment/>
    </xf>
    <xf numFmtId="175" fontId="16" fillId="40" borderId="17" xfId="0" applyNumberFormat="1" applyFont="1" applyFill="1" applyBorder="1" applyAlignment="1">
      <alignment horizontal="center"/>
    </xf>
    <xf numFmtId="0" fontId="16" fillId="40" borderId="11" xfId="0" applyFont="1" applyFill="1" applyBorder="1" applyAlignment="1">
      <alignment horizontal="left" wrapText="1"/>
    </xf>
    <xf numFmtId="0" fontId="22" fillId="37" borderId="13" xfId="58" applyFont="1" applyFill="1" applyBorder="1" applyAlignment="1">
      <alignment horizontal="center" vertical="center"/>
      <protection/>
    </xf>
    <xf numFmtId="0" fontId="22" fillId="34" borderId="13" xfId="58" applyFont="1" applyFill="1" applyBorder="1" applyAlignment="1">
      <alignment horizontal="center" vertical="center"/>
      <protection/>
    </xf>
    <xf numFmtId="0" fontId="22" fillId="34" borderId="14" xfId="58" applyFont="1" applyFill="1" applyBorder="1" applyAlignment="1">
      <alignment horizontal="center" vertical="center"/>
      <protection/>
    </xf>
    <xf numFmtId="9" fontId="18" fillId="39" borderId="20" xfId="0" applyNumberFormat="1" applyFont="1" applyFill="1" applyBorder="1" applyAlignment="1" applyProtection="1">
      <alignment horizontal="center" vertical="top" wrapText="1"/>
      <protection locked="0"/>
    </xf>
    <xf numFmtId="0" fontId="4" fillId="35" borderId="0" xfId="59" applyFont="1" applyFill="1">
      <alignment/>
      <protection/>
    </xf>
    <xf numFmtId="0" fontId="35" fillId="35" borderId="0" xfId="0" applyFont="1" applyFill="1" applyBorder="1" applyAlignment="1">
      <alignment vertical="center" wrapText="1"/>
    </xf>
    <xf numFmtId="0" fontId="19" fillId="35" borderId="0" xfId="58" applyFont="1" applyFill="1" applyBorder="1" applyAlignment="1">
      <alignment horizontal="left" vertical="center" wrapText="1"/>
      <protection/>
    </xf>
    <xf numFmtId="0" fontId="35" fillId="0" borderId="0" xfId="0" applyFont="1" applyBorder="1" applyAlignment="1">
      <alignment vertical="top" wrapText="1"/>
    </xf>
    <xf numFmtId="0" fontId="35" fillId="35" borderId="0" xfId="0" applyFont="1" applyFill="1" applyBorder="1" applyAlignment="1">
      <alignment vertical="top" wrapText="1"/>
    </xf>
    <xf numFmtId="0" fontId="4" fillId="35" borderId="0" xfId="59" applyFont="1" applyFill="1" applyBorder="1" applyAlignment="1">
      <alignment horizontal="center" vertical="center"/>
      <protection/>
    </xf>
    <xf numFmtId="0" fontId="41" fillId="0" borderId="42" xfId="59" applyFont="1" applyBorder="1" applyAlignment="1">
      <alignment horizontal="center" vertical="center" wrapText="1"/>
      <protection/>
    </xf>
    <xf numFmtId="0" fontId="34" fillId="35" borderId="0" xfId="0" applyFont="1" applyFill="1" applyBorder="1" applyAlignment="1">
      <alignment vertical="top" wrapText="1"/>
    </xf>
    <xf numFmtId="0" fontId="36" fillId="35" borderId="0" xfId="59" applyFont="1" applyFill="1" applyBorder="1" applyAlignment="1">
      <alignment horizontal="center" vertical="center" wrapText="1"/>
      <protection/>
    </xf>
    <xf numFmtId="173" fontId="4" fillId="0" borderId="43" xfId="59" applyNumberFormat="1" applyFont="1" applyBorder="1">
      <alignment/>
      <protection/>
    </xf>
    <xf numFmtId="0" fontId="41" fillId="35" borderId="0" xfId="59" applyFont="1" applyFill="1" applyBorder="1" applyAlignment="1">
      <alignment horizontal="center" vertical="center" wrapText="1"/>
      <protection/>
    </xf>
    <xf numFmtId="173" fontId="4" fillId="0" borderId="38" xfId="59" applyNumberFormat="1" applyFont="1" applyFill="1" applyBorder="1">
      <alignment/>
      <protection/>
    </xf>
    <xf numFmtId="173" fontId="4" fillId="0" borderId="44" xfId="59" applyNumberFormat="1" applyFont="1" applyFill="1" applyBorder="1">
      <alignment/>
      <protection/>
    </xf>
    <xf numFmtId="0" fontId="10" fillId="35" borderId="0" xfId="59" applyFont="1" applyFill="1" applyBorder="1" applyAlignment="1">
      <alignment horizontal="center" vertical="center" wrapText="1"/>
      <protection/>
    </xf>
    <xf numFmtId="173" fontId="4" fillId="0" borderId="38" xfId="59" applyNumberFormat="1" applyFont="1" applyBorder="1">
      <alignment/>
      <protection/>
    </xf>
    <xf numFmtId="0" fontId="4" fillId="35" borderId="0" xfId="59" applyFont="1" applyFill="1" applyBorder="1">
      <alignment/>
      <protection/>
    </xf>
    <xf numFmtId="0" fontId="4" fillId="0" borderId="38" xfId="59" applyFont="1" applyBorder="1">
      <alignment/>
      <protection/>
    </xf>
    <xf numFmtId="0" fontId="4" fillId="0" borderId="44" xfId="59" applyFont="1" applyBorder="1">
      <alignment/>
      <protection/>
    </xf>
    <xf numFmtId="0" fontId="4" fillId="0" borderId="38" xfId="59" applyFont="1" applyFill="1" applyBorder="1">
      <alignment/>
      <protection/>
    </xf>
    <xf numFmtId="0" fontId="4" fillId="0" borderId="39" xfId="59" applyFont="1" applyBorder="1">
      <alignment/>
      <protection/>
    </xf>
    <xf numFmtId="173" fontId="4" fillId="0" borderId="26" xfId="59" applyNumberFormat="1" applyFont="1" applyBorder="1">
      <alignment/>
      <protection/>
    </xf>
    <xf numFmtId="0" fontId="44" fillId="35" borderId="0" xfId="0" applyFont="1" applyFill="1" applyBorder="1" applyAlignment="1">
      <alignment vertical="center" wrapText="1"/>
    </xf>
    <xf numFmtId="0" fontId="25" fillId="33" borderId="32" xfId="57" applyFont="1" applyFill="1" applyBorder="1" applyAlignment="1">
      <alignment horizontal="center" vertical="top"/>
      <protection/>
    </xf>
    <xf numFmtId="172" fontId="25" fillId="33" borderId="32" xfId="57" applyNumberFormat="1" applyFont="1" applyFill="1" applyBorder="1" applyAlignment="1">
      <alignment horizontal="left" vertical="top"/>
      <protection/>
    </xf>
    <xf numFmtId="0" fontId="25" fillId="33" borderId="33" xfId="57" applyFont="1" applyFill="1" applyBorder="1" applyAlignment="1">
      <alignment horizontal="left" vertical="top"/>
      <protection/>
    </xf>
    <xf numFmtId="0" fontId="25" fillId="33" borderId="34" xfId="57" applyFont="1" applyFill="1" applyBorder="1" applyAlignment="1">
      <alignment horizontal="center" vertical="top"/>
      <protection/>
    </xf>
    <xf numFmtId="172" fontId="25" fillId="33" borderId="34" xfId="57" applyNumberFormat="1" applyFont="1" applyFill="1" applyBorder="1" applyAlignment="1">
      <alignment horizontal="left" vertical="top"/>
      <protection/>
    </xf>
    <xf numFmtId="0" fontId="25" fillId="33" borderId="35" xfId="57" applyFont="1" applyFill="1" applyBorder="1" applyAlignment="1">
      <alignment horizontal="left" vertical="top"/>
      <protection/>
    </xf>
    <xf numFmtId="0" fontId="25" fillId="33" borderId="36" xfId="57" applyFont="1" applyFill="1" applyBorder="1" applyAlignment="1">
      <alignment horizontal="center" vertical="top"/>
      <protection/>
    </xf>
    <xf numFmtId="172" fontId="25" fillId="33" borderId="36" xfId="57" applyNumberFormat="1" applyFont="1" applyFill="1" applyBorder="1" applyAlignment="1">
      <alignment horizontal="left" vertical="top"/>
      <protection/>
    </xf>
    <xf numFmtId="0" fontId="25" fillId="33" borderId="37" xfId="57" applyFont="1" applyFill="1" applyBorder="1" applyAlignment="1">
      <alignment horizontal="left" vertical="top"/>
      <protection/>
    </xf>
    <xf numFmtId="0" fontId="25" fillId="36" borderId="11" xfId="0" applyFont="1" applyFill="1" applyBorder="1" applyAlignment="1" quotePrefix="1">
      <alignment wrapText="1"/>
    </xf>
    <xf numFmtId="0" fontId="16" fillId="34" borderId="10" xfId="0" applyFont="1" applyFill="1" applyBorder="1" applyAlignment="1">
      <alignment horizontal="left"/>
    </xf>
    <xf numFmtId="0" fontId="25" fillId="41" borderId="0" xfId="0" applyFont="1" applyFill="1" applyBorder="1" applyAlignment="1">
      <alignment horizontal="center"/>
    </xf>
    <xf numFmtId="2" fontId="25" fillId="41" borderId="0" xfId="0" applyNumberFormat="1" applyFont="1" applyFill="1" applyBorder="1" applyAlignment="1">
      <alignment horizontal="center"/>
    </xf>
    <xf numFmtId="172" fontId="25" fillId="41" borderId="0" xfId="0" applyNumberFormat="1" applyFont="1" applyFill="1" applyBorder="1" applyAlignment="1">
      <alignment horizontal="center"/>
    </xf>
    <xf numFmtId="175" fontId="16" fillId="34" borderId="17" xfId="0" applyNumberFormat="1" applyFont="1" applyFill="1" applyBorder="1" applyAlignment="1">
      <alignment horizontal="center"/>
    </xf>
    <xf numFmtId="0" fontId="16" fillId="34" borderId="11" xfId="0" applyFont="1" applyFill="1" applyBorder="1" applyAlignment="1">
      <alignment horizontal="left" wrapText="1"/>
    </xf>
    <xf numFmtId="0" fontId="35" fillId="0" borderId="0" xfId="0" applyFont="1" applyFill="1" applyBorder="1" applyAlignment="1">
      <alignment vertical="top" wrapText="1"/>
    </xf>
    <xf numFmtId="0" fontId="42" fillId="0" borderId="0" xfId="0" applyFont="1" applyFill="1" applyBorder="1" applyAlignment="1">
      <alignment vertical="top"/>
    </xf>
    <xf numFmtId="0" fontId="18" fillId="35" borderId="0" xfId="0" applyFont="1" applyFill="1" applyAlignment="1">
      <alignment/>
    </xf>
    <xf numFmtId="0" fontId="25" fillId="42" borderId="31" xfId="0" applyFont="1" applyFill="1" applyBorder="1" applyAlignment="1">
      <alignment wrapText="1"/>
    </xf>
    <xf numFmtId="49" fontId="28" fillId="36" borderId="17" xfId="53" applyNumberFormat="1" applyFont="1" applyFill="1" applyBorder="1" applyAlignment="1" applyProtection="1">
      <alignment horizontal="left" vertical="center" wrapText="1"/>
      <protection/>
    </xf>
    <xf numFmtId="0" fontId="24" fillId="36" borderId="16" xfId="0" applyFont="1" applyFill="1" applyBorder="1" applyAlignment="1">
      <alignment wrapText="1"/>
    </xf>
    <xf numFmtId="49" fontId="18" fillId="36" borderId="17" xfId="0" applyNumberFormat="1" applyFont="1" applyFill="1" applyBorder="1" applyAlignment="1">
      <alignment horizontal="left" wrapText="1"/>
    </xf>
    <xf numFmtId="0" fontId="34" fillId="41" borderId="0" xfId="0" applyFont="1" applyFill="1" applyBorder="1" applyAlignment="1">
      <alignment/>
    </xf>
    <xf numFmtId="0" fontId="23" fillId="35" borderId="45" xfId="0" applyFont="1" applyFill="1" applyBorder="1" applyAlignment="1" applyProtection="1">
      <alignment/>
      <protection locked="0"/>
    </xf>
    <xf numFmtId="0" fontId="23" fillId="35" borderId="42" xfId="0" applyFont="1" applyFill="1" applyBorder="1" applyAlignment="1" applyProtection="1">
      <alignment/>
      <protection locked="0"/>
    </xf>
    <xf numFmtId="0" fontId="23" fillId="35" borderId="46" xfId="0" applyFont="1" applyFill="1" applyBorder="1" applyAlignment="1" applyProtection="1">
      <alignment/>
      <protection locked="0"/>
    </xf>
    <xf numFmtId="0" fontId="4" fillId="0" borderId="0" xfId="0" applyFont="1" applyAlignment="1" applyProtection="1">
      <alignment/>
      <protection locked="0"/>
    </xf>
    <xf numFmtId="0" fontId="28" fillId="36" borderId="11" xfId="53" applyFont="1" applyFill="1" applyBorder="1" applyAlignment="1" applyProtection="1">
      <alignment horizontal="justify" vertical="top" wrapText="1"/>
      <protection/>
    </xf>
    <xf numFmtId="0" fontId="18" fillId="0" borderId="20" xfId="0" applyFont="1" applyFill="1" applyBorder="1" applyAlignment="1">
      <alignment vertical="center"/>
    </xf>
    <xf numFmtId="0" fontId="18" fillId="0" borderId="42" xfId="0" applyFont="1" applyFill="1" applyBorder="1" applyAlignment="1" applyProtection="1">
      <alignment wrapText="1"/>
      <protection/>
    </xf>
    <xf numFmtId="0" fontId="18" fillId="0" borderId="46" xfId="0" applyFont="1" applyFill="1" applyBorder="1" applyAlignment="1" applyProtection="1">
      <alignment wrapText="1"/>
      <protection/>
    </xf>
    <xf numFmtId="0" fontId="18" fillId="0" borderId="45" xfId="0" applyFont="1" applyFill="1" applyBorder="1" applyAlignment="1" applyProtection="1">
      <alignment/>
      <protection/>
    </xf>
    <xf numFmtId="0" fontId="18" fillId="0" borderId="47" xfId="0" applyFont="1" applyFill="1" applyBorder="1" applyAlignment="1">
      <alignment vertical="center" wrapText="1"/>
    </xf>
    <xf numFmtId="0" fontId="18" fillId="0" borderId="27" xfId="0" applyFont="1" applyFill="1" applyBorder="1" applyAlignment="1">
      <alignment vertical="center" wrapText="1"/>
    </xf>
    <xf numFmtId="0" fontId="19" fillId="0" borderId="20" xfId="0" applyFont="1" applyFill="1" applyBorder="1" applyAlignment="1">
      <alignment wrapText="1"/>
    </xf>
    <xf numFmtId="0" fontId="18" fillId="0" borderId="47" xfId="0" applyFont="1" applyFill="1" applyBorder="1" applyAlignment="1">
      <alignment vertical="center"/>
    </xf>
    <xf numFmtId="9" fontId="18" fillId="0" borderId="20" xfId="0" applyNumberFormat="1" applyFont="1" applyFill="1" applyBorder="1" applyAlignment="1">
      <alignment horizontal="center" vertical="top"/>
    </xf>
    <xf numFmtId="0" fontId="18" fillId="0" borderId="24" xfId="0" applyFont="1" applyFill="1" applyBorder="1" applyAlignment="1">
      <alignment vertical="center"/>
    </xf>
    <xf numFmtId="0" fontId="19" fillId="0" borderId="48" xfId="0" applyFont="1" applyFill="1" applyBorder="1" applyAlignment="1">
      <alignment wrapText="1"/>
    </xf>
    <xf numFmtId="9" fontId="18" fillId="0" borderId="48" xfId="0" applyNumberFormat="1" applyFont="1" applyFill="1" applyBorder="1" applyAlignment="1">
      <alignment horizontal="center" vertical="top"/>
    </xf>
    <xf numFmtId="0" fontId="19" fillId="0" borderId="49" xfId="0" applyFont="1" applyFill="1" applyBorder="1" applyAlignment="1">
      <alignment wrapText="1"/>
    </xf>
    <xf numFmtId="9" fontId="18" fillId="0" borderId="49" xfId="0" applyNumberFormat="1" applyFont="1" applyFill="1" applyBorder="1" applyAlignment="1">
      <alignment horizontal="center" vertical="top"/>
    </xf>
    <xf numFmtId="0" fontId="19" fillId="0" borderId="20" xfId="0" applyFont="1" applyFill="1" applyBorder="1" applyAlignment="1">
      <alignment horizontal="left" wrapText="1"/>
    </xf>
    <xf numFmtId="0" fontId="18" fillId="0" borderId="20" xfId="0" applyFont="1" applyFill="1" applyBorder="1" applyAlignment="1">
      <alignment vertical="center" wrapText="1"/>
    </xf>
    <xf numFmtId="0" fontId="18" fillId="0" borderId="48" xfId="0" applyFont="1" applyFill="1" applyBorder="1" applyAlignment="1">
      <alignment vertical="center"/>
    </xf>
    <xf numFmtId="9" fontId="18" fillId="0" borderId="20" xfId="0" applyNumberFormat="1" applyFont="1" applyFill="1" applyBorder="1" applyAlignment="1">
      <alignment horizontal="center" vertical="center"/>
    </xf>
    <xf numFmtId="0" fontId="18" fillId="0" borderId="24" xfId="57" applyFont="1" applyFill="1" applyBorder="1">
      <alignment/>
      <protection/>
    </xf>
    <xf numFmtId="9" fontId="18" fillId="0" borderId="24" xfId="0" applyNumberFormat="1" applyFont="1" applyFill="1" applyBorder="1" applyAlignment="1">
      <alignment horizontal="center" vertical="top"/>
    </xf>
    <xf numFmtId="0" fontId="18" fillId="0" borderId="24" xfId="0" applyFont="1" applyFill="1" applyBorder="1" applyAlignment="1">
      <alignment vertical="center" wrapText="1"/>
    </xf>
    <xf numFmtId="0" fontId="32" fillId="0" borderId="34" xfId="0" applyNumberFormat="1" applyFont="1" applyFill="1" applyBorder="1" applyAlignment="1">
      <alignment horizontal="left" vertical="top" wrapText="1"/>
    </xf>
    <xf numFmtId="0" fontId="25" fillId="37" borderId="17" xfId="0" applyFont="1" applyFill="1" applyBorder="1" applyAlignment="1">
      <alignment horizontal="left" vertical="center" wrapText="1"/>
    </xf>
    <xf numFmtId="0" fontId="32" fillId="0" borderId="50" xfId="0" applyNumberFormat="1" applyFont="1" applyFill="1" applyBorder="1" applyAlignment="1">
      <alignment horizontal="left" vertical="top" wrapText="1"/>
    </xf>
    <xf numFmtId="0" fontId="16" fillId="0" borderId="0" xfId="0" applyFont="1" applyFill="1" applyAlignment="1">
      <alignment horizontal="justify"/>
    </xf>
    <xf numFmtId="0" fontId="23" fillId="40" borderId="0" xfId="0" applyFont="1" applyFill="1" applyBorder="1" applyAlignment="1">
      <alignment/>
    </xf>
    <xf numFmtId="0" fontId="23" fillId="40" borderId="10" xfId="0" applyFont="1" applyFill="1" applyBorder="1" applyAlignment="1">
      <alignment/>
    </xf>
    <xf numFmtId="176" fontId="18" fillId="0" borderId="20" xfId="0" applyNumberFormat="1" applyFont="1" applyFill="1" applyBorder="1" applyAlignment="1">
      <alignment horizontal="center"/>
    </xf>
    <xf numFmtId="0" fontId="5" fillId="0" borderId="10" xfId="0" applyFont="1" applyBorder="1" applyAlignment="1">
      <alignment horizontal="center" vertical="top" wrapText="1"/>
    </xf>
    <xf numFmtId="0" fontId="18" fillId="0" borderId="0" xfId="0" applyFont="1" applyBorder="1" applyAlignment="1">
      <alignment vertical="top" wrapText="1"/>
    </xf>
    <xf numFmtId="0" fontId="47" fillId="0" borderId="0" xfId="57" applyFont="1" applyFill="1">
      <alignment/>
      <protection/>
    </xf>
    <xf numFmtId="0" fontId="17" fillId="0" borderId="0" xfId="0" applyFont="1" applyBorder="1" applyAlignment="1">
      <alignment vertical="top" wrapText="1"/>
    </xf>
    <xf numFmtId="0" fontId="18" fillId="0" borderId="32" xfId="0" applyFont="1" applyBorder="1" applyAlignment="1">
      <alignment vertical="top" wrapText="1"/>
    </xf>
    <xf numFmtId="0" fontId="39" fillId="33" borderId="15" xfId="0" applyFont="1" applyFill="1" applyBorder="1" applyAlignment="1">
      <alignment horizontal="center"/>
    </xf>
    <xf numFmtId="0" fontId="18" fillId="0" borderId="0" xfId="0" applyFont="1" applyBorder="1" applyAlignment="1">
      <alignment horizontal="left" vertical="top" wrapText="1"/>
    </xf>
    <xf numFmtId="0" fontId="22" fillId="19" borderId="15" xfId="0" applyFont="1" applyFill="1" applyBorder="1" applyAlignment="1">
      <alignment horizontal="center"/>
    </xf>
    <xf numFmtId="0" fontId="22" fillId="19" borderId="13" xfId="0" applyFont="1" applyFill="1" applyBorder="1" applyAlignment="1">
      <alignment horizontal="right"/>
    </xf>
    <xf numFmtId="0" fontId="22" fillId="19" borderId="13" xfId="0" applyFont="1" applyFill="1" applyBorder="1" applyAlignment="1">
      <alignment horizontal="center"/>
    </xf>
    <xf numFmtId="0" fontId="22" fillId="19" borderId="14" xfId="0" applyFont="1" applyFill="1" applyBorder="1" applyAlignment="1">
      <alignment/>
    </xf>
    <xf numFmtId="0" fontId="20" fillId="19" borderId="12" xfId="57" applyFont="1" applyFill="1" applyBorder="1" applyAlignment="1">
      <alignment horizontal="center" vertical="center"/>
      <protection/>
    </xf>
    <xf numFmtId="0" fontId="20" fillId="19" borderId="10" xfId="57" applyFont="1" applyFill="1" applyBorder="1" applyAlignment="1">
      <alignment horizontal="center" vertical="center"/>
      <protection/>
    </xf>
    <xf numFmtId="0" fontId="17" fillId="19" borderId="11" xfId="57" applyFont="1" applyFill="1" applyBorder="1" applyAlignment="1">
      <alignment horizontal="center" vertical="center"/>
      <protection/>
    </xf>
    <xf numFmtId="0" fontId="48" fillId="0" borderId="0" xfId="0" applyFont="1" applyAlignment="1">
      <alignment/>
    </xf>
    <xf numFmtId="0" fontId="19" fillId="0" borderId="0" xfId="0" applyFont="1" applyAlignment="1">
      <alignment horizontal="center" vertical="top" wrapText="1"/>
    </xf>
    <xf numFmtId="0" fontId="31" fillId="0" borderId="51" xfId="0" applyFont="1" applyBorder="1" applyAlignment="1">
      <alignment/>
    </xf>
    <xf numFmtId="0" fontId="48" fillId="0" borderId="50" xfId="0" applyFont="1" applyBorder="1" applyAlignment="1">
      <alignment horizontal="center"/>
    </xf>
    <xf numFmtId="0" fontId="51" fillId="0" borderId="50" xfId="0" applyFont="1" applyBorder="1" applyAlignment="1">
      <alignment/>
    </xf>
    <xf numFmtId="0" fontId="51" fillId="0" borderId="52" xfId="0" applyFont="1" applyBorder="1" applyAlignment="1">
      <alignment/>
    </xf>
    <xf numFmtId="0" fontId="31" fillId="0" borderId="49" xfId="0" applyFont="1" applyBorder="1" applyAlignment="1">
      <alignment/>
    </xf>
    <xf numFmtId="0" fontId="31" fillId="0" borderId="0" xfId="0" applyFont="1" applyBorder="1" applyAlignment="1">
      <alignment horizontal="center"/>
    </xf>
    <xf numFmtId="0" fontId="31" fillId="0" borderId="0" xfId="0" applyFont="1" applyBorder="1" applyAlignment="1">
      <alignment/>
    </xf>
    <xf numFmtId="0" fontId="31" fillId="0" borderId="53" xfId="0" applyFont="1" applyBorder="1" applyAlignment="1">
      <alignment/>
    </xf>
    <xf numFmtId="0" fontId="18" fillId="0" borderId="54" xfId="0" applyFont="1" applyBorder="1" applyAlignment="1">
      <alignment vertical="center"/>
    </xf>
    <xf numFmtId="0" fontId="52" fillId="0" borderId="20" xfId="0" applyFont="1" applyBorder="1" applyAlignment="1">
      <alignment horizontal="center"/>
    </xf>
    <xf numFmtId="0" fontId="19" fillId="0" borderId="20" xfId="0" applyFont="1" applyBorder="1" applyAlignment="1">
      <alignment horizontal="center" vertical="top" wrapText="1"/>
    </xf>
    <xf numFmtId="0" fontId="18" fillId="0" borderId="0" xfId="0" applyFont="1" applyAlignment="1">
      <alignment vertical="center"/>
    </xf>
    <xf numFmtId="0" fontId="19" fillId="0" borderId="0" xfId="0" applyFont="1" applyAlignment="1">
      <alignment horizontal="center"/>
    </xf>
    <xf numFmtId="0" fontId="22" fillId="33" borderId="20" xfId="0" applyFont="1" applyFill="1" applyBorder="1" applyAlignment="1">
      <alignment horizontal="center" vertical="top" wrapText="1"/>
    </xf>
    <xf numFmtId="1" fontId="22" fillId="33" borderId="20" xfId="0" applyNumberFormat="1" applyFont="1" applyFill="1" applyBorder="1" applyAlignment="1" applyProtection="1">
      <alignment horizontal="center" vertical="top"/>
      <protection locked="0"/>
    </xf>
    <xf numFmtId="2" fontId="22" fillId="33" borderId="20" xfId="0" applyNumberFormat="1" applyFont="1" applyFill="1" applyBorder="1" applyAlignment="1" applyProtection="1">
      <alignment horizontal="center" vertical="top"/>
      <protection locked="0"/>
    </xf>
    <xf numFmtId="2" fontId="22" fillId="33" borderId="20" xfId="0" applyNumberFormat="1" applyFont="1" applyFill="1" applyBorder="1" applyAlignment="1" applyProtection="1">
      <alignment horizontal="center" vertical="top"/>
      <protection/>
    </xf>
    <xf numFmtId="176" fontId="22" fillId="43" borderId="20" xfId="0" applyNumberFormat="1" applyFont="1" applyFill="1" applyBorder="1" applyAlignment="1" applyProtection="1">
      <alignment horizontal="center" vertical="top"/>
      <protection/>
    </xf>
    <xf numFmtId="2" fontId="22" fillId="43" borderId="20" xfId="0" applyNumberFormat="1" applyFont="1" applyFill="1" applyBorder="1" applyAlignment="1" applyProtection="1">
      <alignment horizontal="center" vertical="top"/>
      <protection/>
    </xf>
    <xf numFmtId="0" fontId="18" fillId="39" borderId="20" xfId="0" applyFont="1" applyFill="1" applyBorder="1" applyAlignment="1" applyProtection="1">
      <alignment horizontal="center"/>
      <protection locked="0"/>
    </xf>
    <xf numFmtId="3" fontId="18" fillId="39" borderId="20" xfId="0" applyNumberFormat="1" applyFont="1" applyFill="1" applyBorder="1" applyAlignment="1" applyProtection="1">
      <alignment horizontal="center"/>
      <protection locked="0"/>
    </xf>
    <xf numFmtId="2" fontId="25" fillId="39" borderId="20" xfId="0" applyNumberFormat="1" applyFont="1" applyFill="1" applyBorder="1" applyAlignment="1" applyProtection="1">
      <alignment horizontal="center"/>
      <protection locked="0"/>
    </xf>
    <xf numFmtId="2" fontId="22" fillId="33" borderId="20" xfId="0" applyNumberFormat="1" applyFont="1" applyFill="1" applyBorder="1" applyAlignment="1" applyProtection="1">
      <alignment horizontal="center"/>
      <protection/>
    </xf>
    <xf numFmtId="176" fontId="18" fillId="39" borderId="20" xfId="0" applyNumberFormat="1" applyFont="1" applyFill="1" applyBorder="1" applyAlignment="1" applyProtection="1">
      <alignment horizontal="center"/>
      <protection locked="0"/>
    </xf>
    <xf numFmtId="4" fontId="22" fillId="33" borderId="20" xfId="0" applyNumberFormat="1" applyFont="1" applyFill="1" applyBorder="1" applyAlignment="1" applyProtection="1">
      <alignment horizontal="center"/>
      <protection/>
    </xf>
    <xf numFmtId="0" fontId="19" fillId="0" borderId="0" xfId="0" applyFont="1" applyFill="1" applyAlignment="1">
      <alignment horizontal="center" vertical="top" wrapText="1"/>
    </xf>
    <xf numFmtId="0" fontId="22" fillId="0" borderId="0" xfId="0" applyFont="1" applyAlignment="1">
      <alignment/>
    </xf>
    <xf numFmtId="0" fontId="19" fillId="33" borderId="0" xfId="0" applyFont="1" applyFill="1" applyAlignment="1">
      <alignment horizontal="center" vertical="top" wrapText="1"/>
    </xf>
    <xf numFmtId="0" fontId="18" fillId="0" borderId="0" xfId="0" applyFont="1" applyAlignment="1">
      <alignment/>
    </xf>
    <xf numFmtId="0" fontId="54" fillId="19" borderId="10" xfId="0" applyFont="1" applyFill="1" applyBorder="1" applyAlignment="1">
      <alignment horizontal="center" vertical="center"/>
    </xf>
    <xf numFmtId="0" fontId="18" fillId="0" borderId="20" xfId="0" applyFont="1" applyBorder="1" applyAlignment="1">
      <alignment horizontal="center"/>
    </xf>
    <xf numFmtId="3" fontId="18" fillId="0" borderId="20" xfId="0" applyNumberFormat="1" applyFont="1" applyFill="1" applyBorder="1" applyAlignment="1" applyProtection="1">
      <alignment horizontal="center"/>
      <protection locked="0"/>
    </xf>
    <xf numFmtId="2" fontId="18" fillId="0" borderId="20" xfId="0" applyNumberFormat="1" applyFont="1" applyFill="1" applyBorder="1" applyAlignment="1" applyProtection="1">
      <alignment horizontal="center"/>
      <protection locked="0"/>
    </xf>
    <xf numFmtId="2" fontId="19" fillId="33" borderId="20" xfId="0" applyNumberFormat="1" applyFont="1" applyFill="1" applyBorder="1" applyAlignment="1" applyProtection="1">
      <alignment horizontal="center"/>
      <protection/>
    </xf>
    <xf numFmtId="9" fontId="19" fillId="43" borderId="20" xfId="0" applyNumberFormat="1" applyFont="1" applyFill="1" applyBorder="1" applyAlignment="1" applyProtection="1">
      <alignment horizontal="center"/>
      <protection locked="0"/>
    </xf>
    <xf numFmtId="4" fontId="19" fillId="33" borderId="20" xfId="0" applyNumberFormat="1" applyFont="1" applyFill="1" applyBorder="1" applyAlignment="1" applyProtection="1">
      <alignment horizontal="center"/>
      <protection/>
    </xf>
    <xf numFmtId="0" fontId="17" fillId="0" borderId="0" xfId="0" applyFont="1" applyFill="1" applyBorder="1" applyAlignment="1">
      <alignment/>
    </xf>
    <xf numFmtId="0" fontId="17" fillId="0" borderId="0" xfId="0" applyFont="1" applyFill="1" applyBorder="1" applyAlignment="1">
      <alignment horizontal="center"/>
    </xf>
    <xf numFmtId="0" fontId="17" fillId="0" borderId="0" xfId="0" applyFont="1" applyBorder="1" applyAlignment="1">
      <alignment horizontal="center"/>
    </xf>
    <xf numFmtId="49" fontId="55" fillId="0" borderId="0" xfId="0" applyNumberFormat="1" applyFont="1" applyBorder="1" applyAlignment="1">
      <alignment/>
    </xf>
    <xf numFmtId="0" fontId="18" fillId="0" borderId="0" xfId="0" applyFont="1" applyBorder="1" applyAlignment="1">
      <alignment horizontal="center"/>
    </xf>
    <xf numFmtId="0" fontId="17" fillId="0" borderId="0" xfId="0" applyFont="1" applyFill="1" applyAlignment="1">
      <alignment/>
    </xf>
    <xf numFmtId="49" fontId="18" fillId="0" borderId="0" xfId="0" applyNumberFormat="1" applyFont="1" applyBorder="1" applyAlignment="1">
      <alignment/>
    </xf>
    <xf numFmtId="0" fontId="18" fillId="33" borderId="0" xfId="58" applyFont="1" applyFill="1" applyAlignment="1">
      <alignment horizontal="center" vertical="center"/>
      <protection/>
    </xf>
    <xf numFmtId="0" fontId="54" fillId="37" borderId="22" xfId="58" applyFont="1" applyFill="1" applyBorder="1" applyAlignment="1">
      <alignment horizontal="center" vertical="center"/>
      <protection/>
    </xf>
    <xf numFmtId="0" fontId="17" fillId="33" borderId="0" xfId="0" applyFont="1" applyFill="1" applyAlignment="1">
      <alignment/>
    </xf>
    <xf numFmtId="0" fontId="18" fillId="0" borderId="0" xfId="0" applyFont="1" applyBorder="1" applyAlignment="1">
      <alignment/>
    </xf>
    <xf numFmtId="0" fontId="17" fillId="33" borderId="0" xfId="59" applyFont="1" applyFill="1">
      <alignment/>
      <protection/>
    </xf>
    <xf numFmtId="0" fontId="18" fillId="0" borderId="0" xfId="0" applyFont="1" applyAlignment="1">
      <alignment horizontal="center"/>
    </xf>
    <xf numFmtId="0" fontId="48" fillId="0" borderId="0" xfId="0" applyFont="1" applyAlignment="1">
      <alignment horizontal="center"/>
    </xf>
    <xf numFmtId="0" fontId="48" fillId="0" borderId="0" xfId="0" applyFont="1" applyFill="1" applyAlignment="1">
      <alignment/>
    </xf>
    <xf numFmtId="0" fontId="48" fillId="0" borderId="0" xfId="0" applyFont="1" applyBorder="1" applyAlignment="1">
      <alignment/>
    </xf>
    <xf numFmtId="0" fontId="18" fillId="0" borderId="32" xfId="0" applyFont="1" applyBorder="1" applyAlignment="1">
      <alignment horizontal="center"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55" xfId="0" applyFont="1" applyBorder="1" applyAlignment="1">
      <alignment vertical="center"/>
    </xf>
    <xf numFmtId="0" fontId="52" fillId="0" borderId="24" xfId="0" applyFont="1" applyBorder="1" applyAlignment="1">
      <alignment horizontal="center"/>
    </xf>
    <xf numFmtId="0" fontId="17" fillId="0" borderId="0" xfId="0" applyFont="1" applyAlignment="1">
      <alignment/>
    </xf>
    <xf numFmtId="0" fontId="22" fillId="33" borderId="20" xfId="0" applyFont="1" applyFill="1" applyBorder="1" applyAlignment="1">
      <alignment horizontal="center"/>
    </xf>
    <xf numFmtId="1" fontId="22" fillId="33" borderId="20" xfId="0" applyNumberFormat="1" applyFont="1" applyFill="1" applyBorder="1" applyAlignment="1" applyProtection="1">
      <alignment horizontal="center"/>
      <protection locked="0"/>
    </xf>
    <xf numFmtId="2" fontId="22" fillId="33" borderId="20" xfId="0" applyNumberFormat="1" applyFont="1" applyFill="1" applyBorder="1" applyAlignment="1" applyProtection="1">
      <alignment horizontal="center"/>
      <protection locked="0"/>
    </xf>
    <xf numFmtId="176" fontId="22" fillId="43" borderId="20" xfId="0" applyNumberFormat="1" applyFont="1" applyFill="1" applyBorder="1" applyAlignment="1" applyProtection="1">
      <alignment horizontal="center"/>
      <protection/>
    </xf>
    <xf numFmtId="2" fontId="22" fillId="43" borderId="20" xfId="0" applyNumberFormat="1" applyFont="1" applyFill="1" applyBorder="1" applyAlignment="1" applyProtection="1">
      <alignment horizontal="center"/>
      <protection/>
    </xf>
    <xf numFmtId="0" fontId="17" fillId="35" borderId="0" xfId="0" applyFont="1" applyFill="1" applyAlignment="1">
      <alignment/>
    </xf>
    <xf numFmtId="0" fontId="31" fillId="0" borderId="50" xfId="0" applyFont="1" applyBorder="1" applyAlignment="1">
      <alignment horizontal="right"/>
    </xf>
    <xf numFmtId="0" fontId="50" fillId="0" borderId="0" xfId="0" applyFont="1" applyBorder="1" applyAlignment="1">
      <alignment horizontal="center"/>
    </xf>
    <xf numFmtId="0" fontId="18" fillId="0" borderId="0" xfId="0" applyFont="1" applyBorder="1" applyAlignment="1">
      <alignment horizontal="center" vertical="center"/>
    </xf>
    <xf numFmtId="0" fontId="19" fillId="33" borderId="13" xfId="0" applyFont="1" applyFill="1" applyBorder="1" applyAlignment="1">
      <alignment horizontal="center" vertical="top" wrapText="1"/>
    </xf>
    <xf numFmtId="173" fontId="22" fillId="33" borderId="20" xfId="0" applyNumberFormat="1" applyFont="1" applyFill="1" applyBorder="1" applyAlignment="1">
      <alignment horizontal="center"/>
    </xf>
    <xf numFmtId="4" fontId="22" fillId="43" borderId="20" xfId="0" applyNumberFormat="1" applyFont="1" applyFill="1" applyBorder="1" applyAlignment="1" applyProtection="1">
      <alignment horizontal="center"/>
      <protection/>
    </xf>
    <xf numFmtId="0" fontId="34" fillId="39" borderId="20" xfId="0" applyFont="1" applyFill="1" applyBorder="1" applyAlignment="1" applyProtection="1">
      <alignment horizontal="left" vertical="top"/>
      <protection locked="0"/>
    </xf>
    <xf numFmtId="3" fontId="18" fillId="39" borderId="20" xfId="0" applyNumberFormat="1" applyFont="1" applyFill="1" applyBorder="1" applyAlignment="1" applyProtection="1">
      <alignment horizontal="center" vertical="center"/>
      <protection locked="0"/>
    </xf>
    <xf numFmtId="173" fontId="18" fillId="39" borderId="20" xfId="0" applyNumberFormat="1" applyFont="1" applyFill="1" applyBorder="1" applyAlignment="1" applyProtection="1">
      <alignment horizontal="center" vertical="center"/>
      <protection locked="0"/>
    </xf>
    <xf numFmtId="0" fontId="18" fillId="33" borderId="17" xfId="0" applyFont="1" applyFill="1" applyBorder="1" applyAlignment="1">
      <alignment/>
    </xf>
    <xf numFmtId="0" fontId="18" fillId="39" borderId="20" xfId="0" applyFont="1" applyFill="1" applyBorder="1" applyAlignment="1" applyProtection="1">
      <alignment horizontal="left" vertical="top"/>
      <protection locked="0"/>
    </xf>
    <xf numFmtId="0" fontId="18" fillId="33" borderId="12" xfId="0" applyFont="1" applyFill="1" applyBorder="1" applyAlignment="1">
      <alignment/>
    </xf>
    <xf numFmtId="0" fontId="18" fillId="33" borderId="11" xfId="0" applyFont="1" applyFill="1" applyBorder="1" applyAlignment="1">
      <alignment/>
    </xf>
    <xf numFmtId="0" fontId="18" fillId="0" borderId="20" xfId="0" applyFont="1" applyFill="1" applyBorder="1" applyAlignment="1">
      <alignment horizontal="center"/>
    </xf>
    <xf numFmtId="4" fontId="19" fillId="33" borderId="20" xfId="0" applyNumberFormat="1" applyFont="1" applyFill="1" applyBorder="1" applyAlignment="1">
      <alignment horizontal="center"/>
    </xf>
    <xf numFmtId="4" fontId="19" fillId="43" borderId="20" xfId="0" applyNumberFormat="1" applyFont="1" applyFill="1" applyBorder="1" applyAlignment="1">
      <alignment horizontal="center"/>
    </xf>
    <xf numFmtId="0" fontId="51" fillId="0" borderId="0" xfId="0" applyFont="1" applyBorder="1" applyAlignment="1">
      <alignment/>
    </xf>
    <xf numFmtId="0" fontId="52" fillId="0" borderId="0" xfId="0" applyFont="1" applyBorder="1" applyAlignment="1">
      <alignment horizontal="center"/>
    </xf>
    <xf numFmtId="0" fontId="19" fillId="0" borderId="0" xfId="0" applyFont="1" applyBorder="1" applyAlignment="1">
      <alignment horizontal="center" vertical="top" wrapText="1"/>
    </xf>
    <xf numFmtId="2" fontId="22" fillId="0" borderId="0" xfId="0" applyNumberFormat="1" applyFont="1" applyFill="1" applyBorder="1" applyAlignment="1" applyProtection="1">
      <alignment/>
      <protection locked="0"/>
    </xf>
    <xf numFmtId="0" fontId="19" fillId="0" borderId="47" xfId="0" applyFont="1" applyBorder="1" applyAlignment="1">
      <alignment horizontal="center" vertical="top" wrapText="1"/>
    </xf>
    <xf numFmtId="0" fontId="22" fillId="44" borderId="20" xfId="0" applyFont="1" applyFill="1" applyBorder="1" applyAlignment="1">
      <alignment horizontal="center" wrapText="1"/>
    </xf>
    <xf numFmtId="0" fontId="22" fillId="44" borderId="20" xfId="0" applyFont="1" applyFill="1" applyBorder="1" applyAlignment="1">
      <alignment horizontal="center"/>
    </xf>
    <xf numFmtId="2" fontId="22" fillId="44" borderId="20" xfId="0" applyNumberFormat="1" applyFont="1" applyFill="1" applyBorder="1" applyAlignment="1">
      <alignment horizontal="center"/>
    </xf>
    <xf numFmtId="9" fontId="22" fillId="45" borderId="20" xfId="0" applyNumberFormat="1" applyFont="1" applyFill="1" applyBorder="1" applyAlignment="1">
      <alignment horizontal="center"/>
    </xf>
    <xf numFmtId="0" fontId="34" fillId="39" borderId="24" xfId="0" applyFont="1" applyFill="1" applyBorder="1" applyAlignment="1" applyProtection="1">
      <alignment horizontal="left" vertical="top"/>
      <protection locked="0"/>
    </xf>
    <xf numFmtId="3" fontId="18" fillId="39" borderId="24" xfId="0" applyNumberFormat="1" applyFont="1" applyFill="1" applyBorder="1" applyAlignment="1" applyProtection="1">
      <alignment horizontal="center" vertical="center"/>
      <protection locked="0"/>
    </xf>
    <xf numFmtId="173" fontId="18" fillId="39" borderId="24" xfId="0" applyNumberFormat="1" applyFont="1" applyFill="1" applyBorder="1" applyAlignment="1" applyProtection="1">
      <alignment horizontal="center" vertical="center"/>
      <protection locked="0"/>
    </xf>
    <xf numFmtId="4" fontId="22" fillId="33" borderId="24" xfId="0" applyNumberFormat="1" applyFont="1" applyFill="1" applyBorder="1" applyAlignment="1" applyProtection="1">
      <alignment horizontal="center"/>
      <protection/>
    </xf>
    <xf numFmtId="176" fontId="18" fillId="39" borderId="24" xfId="0" applyNumberFormat="1" applyFont="1" applyFill="1" applyBorder="1" applyAlignment="1" applyProtection="1">
      <alignment horizontal="center"/>
      <protection locked="0"/>
    </xf>
    <xf numFmtId="0" fontId="18" fillId="39" borderId="21" xfId="0" applyFont="1" applyFill="1" applyBorder="1" applyAlignment="1" applyProtection="1">
      <alignment horizontal="center" vertical="top"/>
      <protection locked="0"/>
    </xf>
    <xf numFmtId="0" fontId="19" fillId="33" borderId="0" xfId="0" applyFont="1" applyFill="1" applyAlignment="1">
      <alignment/>
    </xf>
    <xf numFmtId="0" fontId="18" fillId="39" borderId="38" xfId="0" applyFont="1" applyFill="1" applyBorder="1" applyAlignment="1" applyProtection="1">
      <alignment horizontal="center" vertical="top"/>
      <protection locked="0"/>
    </xf>
    <xf numFmtId="0" fontId="18" fillId="39" borderId="39" xfId="0" applyFont="1" applyFill="1" applyBorder="1" applyAlignment="1" applyProtection="1">
      <alignment horizontal="center" vertical="top"/>
      <protection locked="0"/>
    </xf>
    <xf numFmtId="2" fontId="24" fillId="0" borderId="0" xfId="0" applyNumberFormat="1" applyFont="1" applyFill="1" applyBorder="1" applyAlignment="1" applyProtection="1">
      <alignment/>
      <protection locked="0"/>
    </xf>
    <xf numFmtId="0" fontId="18" fillId="35" borderId="0" xfId="59" applyFont="1" applyFill="1" applyAlignment="1">
      <alignment horizontal="center" vertical="center"/>
      <protection/>
    </xf>
    <xf numFmtId="0" fontId="52" fillId="35" borderId="24" xfId="58" applyFont="1" applyFill="1" applyBorder="1" applyAlignment="1">
      <alignment horizontal="center" vertical="center"/>
      <protection/>
    </xf>
    <xf numFmtId="0" fontId="18" fillId="35" borderId="0" xfId="58" applyFont="1" applyFill="1" applyAlignment="1">
      <alignment horizontal="center" vertical="center"/>
      <protection/>
    </xf>
    <xf numFmtId="0" fontId="19" fillId="35" borderId="20" xfId="58" applyFont="1" applyFill="1" applyBorder="1" applyAlignment="1">
      <alignment horizontal="center" vertical="center" wrapText="1"/>
      <protection/>
    </xf>
    <xf numFmtId="0" fontId="19" fillId="35" borderId="0" xfId="58" applyFont="1" applyFill="1" applyAlignment="1">
      <alignment horizontal="center" vertical="center"/>
      <protection/>
    </xf>
    <xf numFmtId="0" fontId="19" fillId="35" borderId="25" xfId="58" applyFont="1" applyFill="1" applyBorder="1" applyAlignment="1">
      <alignment horizontal="center" vertical="center" wrapText="1"/>
      <protection/>
    </xf>
    <xf numFmtId="0" fontId="18" fillId="33" borderId="16" xfId="59" applyFont="1" applyFill="1" applyBorder="1" applyAlignment="1">
      <alignment horizontal="center" vertical="center"/>
      <protection/>
    </xf>
    <xf numFmtId="0" fontId="59" fillId="33" borderId="17" xfId="59" applyFont="1" applyFill="1" applyBorder="1" applyAlignment="1">
      <alignment vertical="center" wrapText="1"/>
      <protection/>
    </xf>
    <xf numFmtId="2" fontId="22" fillId="33" borderId="22" xfId="58" applyNumberFormat="1" applyFont="1" applyFill="1" applyBorder="1" applyAlignment="1" applyProtection="1">
      <alignment horizontal="center" vertical="center" wrapText="1"/>
      <protection locked="0"/>
    </xf>
    <xf numFmtId="1" fontId="22" fillId="33" borderId="22" xfId="58" applyNumberFormat="1" applyFont="1" applyFill="1" applyBorder="1" applyAlignment="1" applyProtection="1">
      <alignment horizontal="center" vertical="center"/>
      <protection/>
    </xf>
    <xf numFmtId="2" fontId="22" fillId="33" borderId="22" xfId="58" applyNumberFormat="1" applyFont="1" applyFill="1" applyBorder="1" applyAlignment="1" applyProtection="1">
      <alignment horizontal="center" vertical="center"/>
      <protection/>
    </xf>
    <xf numFmtId="0" fontId="59" fillId="33" borderId="16" xfId="59" applyFont="1" applyFill="1" applyBorder="1" applyAlignment="1">
      <alignment vertical="center" wrapText="1"/>
      <protection/>
    </xf>
    <xf numFmtId="1" fontId="18" fillId="39" borderId="20" xfId="58" applyNumberFormat="1" applyFont="1" applyFill="1" applyBorder="1" applyAlignment="1" applyProtection="1">
      <alignment horizontal="center" vertical="center"/>
      <protection locked="0"/>
    </xf>
    <xf numFmtId="0" fontId="18" fillId="39" borderId="20" xfId="58" applyFont="1" applyFill="1" applyBorder="1" applyAlignment="1" applyProtection="1">
      <alignment horizontal="center" vertical="center"/>
      <protection locked="0"/>
    </xf>
    <xf numFmtId="0" fontId="52" fillId="35" borderId="0" xfId="58" applyFont="1" applyFill="1" applyBorder="1" applyAlignment="1">
      <alignment horizontal="center" vertical="center"/>
      <protection/>
    </xf>
    <xf numFmtId="0" fontId="48" fillId="33" borderId="16" xfId="0" applyFont="1" applyFill="1" applyBorder="1" applyAlignment="1">
      <alignment/>
    </xf>
    <xf numFmtId="0" fontId="18" fillId="35" borderId="0" xfId="58" applyFont="1" applyFill="1" applyBorder="1" applyAlignment="1">
      <alignment horizontal="center" vertical="center" wrapText="1"/>
      <protection/>
    </xf>
    <xf numFmtId="0" fontId="18" fillId="33" borderId="16" xfId="59" applyFont="1" applyFill="1" applyBorder="1" applyAlignment="1">
      <alignment vertical="center"/>
      <protection/>
    </xf>
    <xf numFmtId="2" fontId="22" fillId="35" borderId="0" xfId="58" applyNumberFormat="1" applyFont="1" applyFill="1" applyBorder="1" applyAlignment="1" applyProtection="1">
      <alignment horizontal="center" vertical="center"/>
      <protection locked="0"/>
    </xf>
    <xf numFmtId="0" fontId="18" fillId="35" borderId="0" xfId="58" applyFont="1" applyFill="1" applyBorder="1" applyAlignment="1">
      <alignment horizontal="center" vertical="center"/>
      <protection/>
    </xf>
    <xf numFmtId="0" fontId="19" fillId="33" borderId="17" xfId="58" applyFont="1" applyFill="1" applyBorder="1" applyAlignment="1">
      <alignment horizontal="center" vertical="center"/>
      <protection/>
    </xf>
    <xf numFmtId="0" fontId="60" fillId="33" borderId="17" xfId="58" applyFont="1" applyFill="1" applyBorder="1" applyAlignment="1">
      <alignment horizontal="center" vertical="center" wrapText="1"/>
      <protection/>
    </xf>
    <xf numFmtId="0" fontId="18" fillId="33" borderId="17" xfId="59" applyFont="1" applyFill="1" applyBorder="1" applyAlignment="1">
      <alignment horizontal="center" vertical="center"/>
      <protection/>
    </xf>
    <xf numFmtId="1" fontId="22" fillId="35" borderId="0" xfId="58" applyNumberFormat="1" applyFont="1" applyFill="1" applyBorder="1" applyAlignment="1" applyProtection="1">
      <alignment horizontal="center" vertical="center"/>
      <protection/>
    </xf>
    <xf numFmtId="2" fontId="22" fillId="35" borderId="0" xfId="58" applyNumberFormat="1" applyFont="1" applyFill="1" applyBorder="1" applyAlignment="1" applyProtection="1">
      <alignment horizontal="center" vertical="center"/>
      <protection/>
    </xf>
    <xf numFmtId="0" fontId="18" fillId="33" borderId="16" xfId="59" applyFont="1" applyFill="1" applyBorder="1">
      <alignment/>
      <protection/>
    </xf>
    <xf numFmtId="0" fontId="18" fillId="33" borderId="0" xfId="59" applyFont="1" applyFill="1" applyBorder="1">
      <alignment/>
      <protection/>
    </xf>
    <xf numFmtId="0" fontId="18" fillId="33" borderId="17" xfId="59" applyFont="1" applyFill="1" applyBorder="1">
      <alignment/>
      <protection/>
    </xf>
    <xf numFmtId="0" fontId="18" fillId="35" borderId="0" xfId="58" applyFont="1" applyFill="1" applyBorder="1" applyAlignment="1">
      <alignment vertical="center"/>
      <protection/>
    </xf>
    <xf numFmtId="0" fontId="18" fillId="33" borderId="0" xfId="59" applyFont="1" applyFill="1" applyBorder="1" applyAlignment="1">
      <alignment horizontal="center" vertical="center"/>
      <protection/>
    </xf>
    <xf numFmtId="0" fontId="18" fillId="35" borderId="10" xfId="59" applyFont="1" applyFill="1" applyBorder="1" applyAlignment="1">
      <alignment horizontal="center" vertical="center"/>
      <protection/>
    </xf>
    <xf numFmtId="0" fontId="24" fillId="40" borderId="13" xfId="0" applyFont="1" applyFill="1" applyBorder="1" applyAlignment="1">
      <alignment/>
    </xf>
    <xf numFmtId="0" fontId="18" fillId="40" borderId="13" xfId="0" applyFont="1" applyFill="1" applyBorder="1" applyAlignment="1">
      <alignment/>
    </xf>
    <xf numFmtId="0" fontId="18" fillId="33" borderId="12" xfId="59" applyFont="1" applyFill="1" applyBorder="1" applyAlignment="1">
      <alignment horizontal="center" vertical="center"/>
      <protection/>
    </xf>
    <xf numFmtId="0" fontId="18" fillId="33" borderId="10" xfId="59" applyFont="1" applyFill="1" applyBorder="1" applyAlignment="1">
      <alignment horizontal="center" vertical="center"/>
      <protection/>
    </xf>
    <xf numFmtId="0" fontId="18" fillId="33" borderId="11" xfId="59" applyFont="1" applyFill="1" applyBorder="1" applyAlignment="1">
      <alignment horizontal="center" vertical="center"/>
      <protection/>
    </xf>
    <xf numFmtId="0" fontId="24" fillId="46" borderId="21" xfId="0" applyFont="1" applyFill="1" applyBorder="1" applyAlignment="1">
      <alignment vertical="center" wrapText="1"/>
    </xf>
    <xf numFmtId="0" fontId="24" fillId="46" borderId="22" xfId="0" applyFont="1" applyFill="1" applyBorder="1" applyAlignment="1">
      <alignment horizontal="center" vertical="center" wrapText="1"/>
    </xf>
    <xf numFmtId="0" fontId="18" fillId="35" borderId="13" xfId="59" applyFont="1" applyFill="1" applyBorder="1" applyAlignment="1">
      <alignment horizontal="center" vertical="center"/>
      <protection/>
    </xf>
    <xf numFmtId="0" fontId="25" fillId="46" borderId="39" xfId="0" applyFont="1" applyFill="1" applyBorder="1" applyAlignment="1">
      <alignment/>
    </xf>
    <xf numFmtId="4" fontId="18" fillId="46" borderId="25" xfId="0" applyNumberFormat="1" applyFont="1" applyFill="1" applyBorder="1" applyAlignment="1">
      <alignment horizontal="center"/>
    </xf>
    <xf numFmtId="4" fontId="25" fillId="46" borderId="25" xfId="0" applyNumberFormat="1" applyFont="1" applyFill="1" applyBorder="1" applyAlignment="1">
      <alignment horizontal="center"/>
    </xf>
    <xf numFmtId="0" fontId="18" fillId="40" borderId="0" xfId="0" applyFont="1" applyFill="1" applyBorder="1" applyAlignment="1">
      <alignment/>
    </xf>
    <xf numFmtId="0" fontId="18" fillId="40" borderId="10" xfId="0" applyFont="1" applyFill="1" applyBorder="1" applyAlignment="1">
      <alignment/>
    </xf>
    <xf numFmtId="0" fontId="22" fillId="33" borderId="20" xfId="0" applyFont="1" applyFill="1" applyBorder="1" applyAlignment="1">
      <alignment/>
    </xf>
    <xf numFmtId="1" fontId="22" fillId="33" borderId="20" xfId="0" applyNumberFormat="1" applyFont="1" applyFill="1" applyBorder="1" applyAlignment="1">
      <alignment horizontal="center"/>
    </xf>
    <xf numFmtId="0" fontId="34" fillId="39" borderId="20" xfId="0" applyFont="1" applyFill="1" applyBorder="1" applyAlignment="1" applyProtection="1">
      <alignment/>
      <protection locked="0"/>
    </xf>
    <xf numFmtId="0" fontId="18" fillId="39" borderId="20" xfId="0" applyFont="1" applyFill="1" applyBorder="1" applyAlignment="1" applyProtection="1">
      <alignment/>
      <protection locked="0"/>
    </xf>
    <xf numFmtId="0" fontId="18" fillId="0" borderId="20" xfId="0" applyFont="1" applyBorder="1" applyAlignment="1">
      <alignment/>
    </xf>
    <xf numFmtId="0" fontId="34" fillId="0" borderId="0" xfId="0" applyFont="1" applyAlignment="1">
      <alignment/>
    </xf>
    <xf numFmtId="0" fontId="62" fillId="37" borderId="45" xfId="0" applyFont="1" applyFill="1" applyBorder="1" applyAlignment="1">
      <alignment horizontal="center" vertical="center" wrapText="1"/>
    </xf>
    <xf numFmtId="0" fontId="62" fillId="37" borderId="40" xfId="0" applyFont="1" applyFill="1" applyBorder="1" applyAlignment="1">
      <alignment horizontal="center" vertical="center" wrapText="1"/>
    </xf>
    <xf numFmtId="0" fontId="25" fillId="37" borderId="40" xfId="0" applyFont="1" applyFill="1" applyBorder="1" applyAlignment="1">
      <alignment wrapText="1"/>
    </xf>
    <xf numFmtId="3" fontId="109" fillId="37" borderId="40" xfId="0" applyNumberFormat="1" applyFont="1" applyFill="1" applyBorder="1" applyAlignment="1">
      <alignment horizontal="center"/>
    </xf>
    <xf numFmtId="3" fontId="109" fillId="37" borderId="31" xfId="0" applyNumberFormat="1" applyFont="1" applyFill="1" applyBorder="1" applyAlignment="1">
      <alignment horizontal="center"/>
    </xf>
    <xf numFmtId="0" fontId="34" fillId="0" borderId="0" xfId="0" applyFont="1" applyBorder="1" applyAlignment="1">
      <alignment/>
    </xf>
    <xf numFmtId="0" fontId="62" fillId="0" borderId="0" xfId="0" applyFont="1" applyAlignment="1">
      <alignment vertical="center"/>
    </xf>
    <xf numFmtId="0" fontId="23" fillId="0" borderId="0" xfId="0" applyFont="1" applyAlignment="1">
      <alignment horizontal="center" vertical="center" wrapText="1"/>
    </xf>
    <xf numFmtId="0" fontId="62" fillId="0" borderId="20" xfId="0" applyFont="1" applyBorder="1" applyAlignment="1">
      <alignment horizontal="center" vertical="center" wrapText="1"/>
    </xf>
    <xf numFmtId="0" fontId="23" fillId="0" borderId="20" xfId="0" applyFont="1" applyBorder="1" applyAlignment="1">
      <alignment horizontal="left" vertical="center" wrapText="1"/>
    </xf>
    <xf numFmtId="0" fontId="34" fillId="0" borderId="0" xfId="0" applyFont="1" applyFill="1" applyBorder="1" applyAlignment="1">
      <alignment/>
    </xf>
    <xf numFmtId="0" fontId="20" fillId="0" borderId="0" xfId="0" applyFont="1" applyFill="1" applyBorder="1" applyAlignment="1">
      <alignment/>
    </xf>
    <xf numFmtId="0" fontId="23" fillId="0" borderId="20" xfId="0" applyFont="1" applyFill="1" applyBorder="1" applyAlignment="1">
      <alignment horizontal="left" vertical="center" wrapText="1"/>
    </xf>
    <xf numFmtId="0" fontId="34" fillId="0" borderId="0" xfId="0" applyNumberFormat="1" applyFont="1" applyFill="1" applyBorder="1" applyAlignment="1">
      <alignment horizontal="center"/>
    </xf>
    <xf numFmtId="0" fontId="62" fillId="0" borderId="20" xfId="0" applyFont="1" applyBorder="1" applyAlignment="1">
      <alignment horizontal="left" vertical="center" wrapText="1"/>
    </xf>
    <xf numFmtId="3" fontId="23" fillId="0" borderId="0" xfId="0" applyNumberFormat="1" applyFont="1" applyAlignment="1">
      <alignment horizontal="center" vertical="center" wrapText="1"/>
    </xf>
    <xf numFmtId="0" fontId="64" fillId="0" borderId="0" xfId="0" applyFont="1" applyAlignment="1">
      <alignment horizontal="left" vertical="center"/>
    </xf>
    <xf numFmtId="174" fontId="23" fillId="0" borderId="0" xfId="0" applyNumberFormat="1" applyFont="1" applyAlignment="1">
      <alignment horizontal="center" vertical="center" wrapText="1"/>
    </xf>
    <xf numFmtId="0" fontId="4" fillId="39" borderId="20" xfId="0" applyFont="1" applyFill="1" applyBorder="1" applyAlignment="1" applyProtection="1">
      <alignment horizontal="center"/>
      <protection locked="0"/>
    </xf>
    <xf numFmtId="1" fontId="4" fillId="39" borderId="20" xfId="0" applyNumberFormat="1" applyFont="1" applyFill="1" applyBorder="1" applyAlignment="1" applyProtection="1">
      <alignment horizontal="center"/>
      <protection locked="0"/>
    </xf>
    <xf numFmtId="2" fontId="66" fillId="39" borderId="20" xfId="0" applyNumberFormat="1" applyFont="1" applyFill="1" applyBorder="1" applyAlignment="1" applyProtection="1">
      <alignment horizontal="center"/>
      <protection locked="0"/>
    </xf>
    <xf numFmtId="0" fontId="19" fillId="0" borderId="20" xfId="0" applyNumberFormat="1" applyFont="1" applyFill="1" applyBorder="1" applyAlignment="1">
      <alignment horizontal="left" vertical="top" wrapText="1"/>
    </xf>
    <xf numFmtId="9" fontId="19" fillId="39" borderId="20" xfId="0" applyNumberFormat="1" applyFont="1" applyFill="1" applyBorder="1" applyAlignment="1" applyProtection="1">
      <alignment horizontal="center" vertical="center" wrapText="1"/>
      <protection locked="0"/>
    </xf>
    <xf numFmtId="0" fontId="25" fillId="47" borderId="42" xfId="0" applyFont="1" applyFill="1" applyBorder="1" applyAlignment="1" applyProtection="1">
      <alignment horizontal="left" wrapText="1"/>
      <protection/>
    </xf>
    <xf numFmtId="0" fontId="110" fillId="47" borderId="46" xfId="0" applyFont="1" applyFill="1" applyBorder="1" applyAlignment="1" applyProtection="1">
      <alignment/>
      <protection/>
    </xf>
    <xf numFmtId="0" fontId="18" fillId="47" borderId="46" xfId="0" applyFont="1" applyFill="1" applyBorder="1" applyAlignment="1" applyProtection="1">
      <alignment/>
      <protection/>
    </xf>
    <xf numFmtId="0" fontId="18" fillId="47" borderId="46" xfId="0" applyFont="1" applyFill="1" applyBorder="1" applyAlignment="1" applyProtection="1">
      <alignment wrapText="1"/>
      <protection/>
    </xf>
    <xf numFmtId="0" fontId="110" fillId="47" borderId="46" xfId="0" applyFont="1" applyFill="1" applyBorder="1" applyAlignment="1" applyProtection="1">
      <alignment wrapText="1"/>
      <protection/>
    </xf>
    <xf numFmtId="0" fontId="110" fillId="47" borderId="45" xfId="0" applyFont="1" applyFill="1" applyBorder="1" applyAlignment="1" applyProtection="1">
      <alignment wrapText="1"/>
      <protection/>
    </xf>
    <xf numFmtId="3" fontId="4" fillId="39" borderId="20" xfId="0" applyNumberFormat="1" applyFont="1" applyFill="1" applyBorder="1" applyAlignment="1" applyProtection="1">
      <alignment horizontal="center"/>
      <protection locked="0"/>
    </xf>
    <xf numFmtId="0" fontId="0" fillId="35" borderId="0" xfId="0" applyFill="1" applyAlignment="1">
      <alignment vertical="top"/>
    </xf>
    <xf numFmtId="0" fontId="18" fillId="35" borderId="0" xfId="0" applyFont="1" applyFill="1" applyAlignment="1">
      <alignment horizontal="left"/>
    </xf>
    <xf numFmtId="0" fontId="19" fillId="0" borderId="0" xfId="0" applyFont="1" applyAlignment="1">
      <alignment/>
    </xf>
    <xf numFmtId="0" fontId="48" fillId="0" borderId="0" xfId="0" applyFont="1" applyAlignment="1">
      <alignment vertical="center"/>
    </xf>
    <xf numFmtId="0" fontId="48" fillId="0" borderId="0" xfId="0" applyFont="1" applyAlignment="1">
      <alignment horizontal="center" vertical="center"/>
    </xf>
    <xf numFmtId="0" fontId="2"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left"/>
    </xf>
    <xf numFmtId="0" fontId="25" fillId="0" borderId="0" xfId="0" applyFont="1" applyFill="1" applyBorder="1" applyAlignment="1">
      <alignment vertical="center"/>
    </xf>
    <xf numFmtId="0" fontId="25" fillId="0" borderId="0" xfId="0" applyFont="1" applyFill="1" applyBorder="1" applyAlignment="1">
      <alignment horizontal="left" vertical="center" wrapText="1"/>
    </xf>
    <xf numFmtId="0" fontId="67" fillId="0" borderId="0" xfId="0" applyFont="1" applyBorder="1" applyAlignment="1">
      <alignment vertical="center"/>
    </xf>
    <xf numFmtId="0" fontId="67" fillId="0" borderId="0" xfId="0" applyFont="1" applyAlignment="1">
      <alignment vertical="center"/>
    </xf>
    <xf numFmtId="0" fontId="111" fillId="0" borderId="0" xfId="53" applyFont="1" applyFill="1" applyBorder="1" applyAlignment="1" applyProtection="1">
      <alignment wrapText="1"/>
      <protection/>
    </xf>
    <xf numFmtId="0" fontId="48" fillId="0" borderId="52" xfId="0" applyFont="1" applyBorder="1" applyAlignment="1">
      <alignment/>
    </xf>
    <xf numFmtId="0" fontId="70" fillId="0" borderId="51" xfId="0" applyFont="1" applyBorder="1" applyAlignment="1">
      <alignment/>
    </xf>
    <xf numFmtId="9" fontId="71" fillId="39" borderId="56" xfId="0" applyNumberFormat="1" applyFont="1" applyFill="1" applyBorder="1" applyAlignment="1" applyProtection="1">
      <alignment horizontal="center" vertical="center"/>
      <protection locked="0"/>
    </xf>
    <xf numFmtId="0" fontId="31" fillId="0" borderId="0" xfId="57" applyFont="1" applyFill="1" applyAlignment="1">
      <alignment vertical="center"/>
      <protection/>
    </xf>
    <xf numFmtId="0" fontId="52" fillId="35" borderId="54" xfId="58" applyFont="1" applyFill="1" applyBorder="1" applyAlignment="1">
      <alignment horizontal="center" vertical="center"/>
      <protection/>
    </xf>
    <xf numFmtId="0" fontId="19" fillId="48" borderId="54" xfId="58" applyFont="1" applyFill="1" applyBorder="1" applyAlignment="1">
      <alignment horizontal="center" vertical="center"/>
      <protection/>
    </xf>
    <xf numFmtId="2" fontId="19" fillId="49" borderId="20" xfId="58" applyNumberFormat="1" applyFont="1" applyFill="1" applyBorder="1" applyAlignment="1">
      <alignment horizontal="center" vertical="center"/>
      <protection/>
    </xf>
    <xf numFmtId="0" fontId="18" fillId="49" borderId="24" xfId="58" applyFont="1" applyFill="1" applyBorder="1" applyAlignment="1">
      <alignment horizontal="center" vertical="center"/>
      <protection/>
    </xf>
    <xf numFmtId="4" fontId="19" fillId="48" borderId="24" xfId="58" applyNumberFormat="1" applyFont="1" applyFill="1" applyBorder="1" applyAlignment="1" applyProtection="1">
      <alignment horizontal="center" vertical="center"/>
      <protection/>
    </xf>
    <xf numFmtId="2" fontId="19" fillId="33" borderId="24" xfId="58" applyNumberFormat="1" applyFont="1" applyFill="1" applyBorder="1" applyAlignment="1" applyProtection="1">
      <alignment horizontal="center" vertical="center"/>
      <protection/>
    </xf>
    <xf numFmtId="0" fontId="52" fillId="0" borderId="0" xfId="0" applyFont="1" applyFill="1" applyBorder="1" applyAlignment="1">
      <alignment horizontal="center"/>
    </xf>
    <xf numFmtId="0" fontId="19" fillId="0" borderId="0" xfId="0" applyFont="1" applyFill="1" applyBorder="1" applyAlignment="1">
      <alignment horizontal="center" vertical="top" wrapText="1"/>
    </xf>
    <xf numFmtId="9" fontId="22" fillId="0" borderId="0" xfId="0" applyNumberFormat="1" applyFont="1" applyFill="1" applyBorder="1" applyAlignment="1" applyProtection="1">
      <alignment/>
      <protection locked="0"/>
    </xf>
    <xf numFmtId="4"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4" fontId="19" fillId="0" borderId="0" xfId="0" applyNumberFormat="1" applyFont="1" applyFill="1" applyBorder="1" applyAlignment="1" applyProtection="1">
      <alignment/>
      <protection/>
    </xf>
    <xf numFmtId="0" fontId="16" fillId="47" borderId="0" xfId="0" applyFont="1" applyFill="1" applyAlignment="1">
      <alignment horizontal="justify"/>
    </xf>
    <xf numFmtId="0" fontId="0" fillId="47" borderId="0" xfId="0" applyFill="1" applyAlignment="1">
      <alignment/>
    </xf>
    <xf numFmtId="0" fontId="2" fillId="0" borderId="0" xfId="0" applyFont="1" applyBorder="1" applyAlignment="1">
      <alignment/>
    </xf>
    <xf numFmtId="0" fontId="4" fillId="0" borderId="0" xfId="0" applyFont="1" applyBorder="1" applyAlignment="1">
      <alignment vertical="center"/>
    </xf>
    <xf numFmtId="0" fontId="16" fillId="0" borderId="0" xfId="0" applyFont="1" applyBorder="1" applyAlignment="1">
      <alignment horizontal="justify"/>
    </xf>
    <xf numFmtId="0" fontId="16" fillId="0" borderId="0" xfId="0" applyFont="1" applyFill="1" applyBorder="1" applyAlignment="1">
      <alignment horizontal="justify"/>
    </xf>
    <xf numFmtId="0" fontId="0" fillId="47" borderId="0" xfId="0" applyFill="1" applyBorder="1" applyAlignment="1">
      <alignment/>
    </xf>
    <xf numFmtId="0" fontId="2" fillId="0" borderId="0" xfId="0" applyFont="1" applyBorder="1" applyAlignment="1">
      <alignment vertical="center"/>
    </xf>
    <xf numFmtId="0" fontId="0" fillId="0" borderId="0" xfId="0" applyBorder="1" applyAlignment="1">
      <alignment/>
    </xf>
    <xf numFmtId="0" fontId="16" fillId="47" borderId="0" xfId="0" applyFont="1" applyFill="1" applyBorder="1" applyAlignment="1">
      <alignment horizontal="justify"/>
    </xf>
    <xf numFmtId="0" fontId="19" fillId="50" borderId="0" xfId="0" applyFont="1" applyFill="1" applyAlignment="1">
      <alignment horizontal="left"/>
    </xf>
    <xf numFmtId="4" fontId="18" fillId="49" borderId="20" xfId="0" applyNumberFormat="1" applyFont="1" applyFill="1" applyBorder="1" applyAlignment="1">
      <alignment horizontal="center"/>
    </xf>
    <xf numFmtId="3" fontId="22" fillId="39" borderId="20" xfId="58" applyNumberFormat="1" applyFont="1" applyFill="1" applyBorder="1" applyAlignment="1" applyProtection="1">
      <alignment horizontal="center" vertical="center"/>
      <protection locked="0"/>
    </xf>
    <xf numFmtId="4" fontId="22" fillId="35" borderId="20" xfId="58" applyNumberFormat="1" applyFont="1" applyFill="1" applyBorder="1" applyAlignment="1" applyProtection="1">
      <alignment horizontal="center" vertical="center"/>
      <protection/>
    </xf>
    <xf numFmtId="3" fontId="23" fillId="0" borderId="20" xfId="0" applyNumberFormat="1" applyFont="1" applyFill="1" applyBorder="1" applyAlignment="1">
      <alignment horizontal="center" vertical="center" wrapText="1"/>
    </xf>
    <xf numFmtId="3" fontId="62" fillId="47" borderId="20" xfId="0" applyNumberFormat="1" applyFont="1" applyFill="1" applyBorder="1" applyAlignment="1">
      <alignment horizontal="center" vertical="center" wrapText="1"/>
    </xf>
    <xf numFmtId="0" fontId="24" fillId="35" borderId="10" xfId="0" applyFont="1" applyFill="1" applyBorder="1" applyAlignment="1">
      <alignment horizontal="left"/>
    </xf>
    <xf numFmtId="0" fontId="61" fillId="35" borderId="19" xfId="0" applyFont="1" applyFill="1" applyBorder="1" applyAlignment="1">
      <alignment horizontal="center"/>
    </xf>
    <xf numFmtId="0" fontId="61" fillId="35" borderId="31" xfId="0" applyFont="1" applyFill="1" applyBorder="1" applyAlignment="1">
      <alignment horizontal="center"/>
    </xf>
    <xf numFmtId="0" fontId="18" fillId="36" borderId="15" xfId="0" applyNumberFormat="1" applyFont="1" applyFill="1" applyBorder="1" applyAlignment="1">
      <alignment horizontal="left" vertical="top" wrapText="1"/>
    </xf>
    <xf numFmtId="0" fontId="0" fillId="36" borderId="14" xfId="0" applyFill="1" applyBorder="1" applyAlignment="1">
      <alignment horizontal="left" vertical="top" wrapText="1"/>
    </xf>
    <xf numFmtId="0" fontId="24" fillId="36" borderId="15" xfId="0" applyFont="1" applyFill="1" applyBorder="1" applyAlignment="1">
      <alignment horizontal="left" vertical="top" wrapText="1"/>
    </xf>
    <xf numFmtId="0" fontId="24" fillId="36" borderId="16" xfId="0" applyFont="1" applyFill="1" applyBorder="1" applyAlignment="1">
      <alignment horizontal="left" vertical="top" wrapText="1"/>
    </xf>
    <xf numFmtId="0" fontId="24" fillId="36" borderId="12" xfId="0" applyFont="1" applyFill="1" applyBorder="1" applyAlignment="1">
      <alignment horizontal="left" vertical="top" wrapText="1"/>
    </xf>
    <xf numFmtId="0" fontId="18" fillId="33" borderId="0" xfId="58" applyFont="1" applyFill="1" applyAlignment="1">
      <alignment vertical="center"/>
      <protection/>
    </xf>
    <xf numFmtId="0" fontId="18" fillId="0" borderId="0" xfId="0" applyFont="1" applyBorder="1" applyAlignment="1">
      <alignment horizontal="left" vertical="top" wrapText="1"/>
    </xf>
    <xf numFmtId="0" fontId="18" fillId="0" borderId="32" xfId="0" applyFont="1" applyBorder="1" applyAlignment="1">
      <alignment horizontal="left" vertical="top" wrapText="1"/>
    </xf>
    <xf numFmtId="0" fontId="18" fillId="36" borderId="48" xfId="0" applyNumberFormat="1" applyFont="1" applyFill="1" applyBorder="1" applyAlignment="1">
      <alignment horizontal="left" vertical="top" wrapText="1"/>
    </xf>
    <xf numFmtId="0" fontId="18" fillId="36" borderId="34" xfId="0" applyNumberFormat="1" applyFont="1" applyFill="1" applyBorder="1" applyAlignment="1">
      <alignment horizontal="left" vertical="top" wrapText="1"/>
    </xf>
    <xf numFmtId="0" fontId="18" fillId="36" borderId="57" xfId="0" applyNumberFormat="1" applyFont="1" applyFill="1" applyBorder="1" applyAlignment="1">
      <alignment horizontal="left" vertical="top" wrapText="1"/>
    </xf>
    <xf numFmtId="0" fontId="19" fillId="33" borderId="0" xfId="57" applyFont="1" applyFill="1" applyAlignment="1">
      <alignment horizontal="left" vertical="center" wrapText="1"/>
      <protection/>
    </xf>
    <xf numFmtId="0" fontId="22" fillId="37" borderId="15" xfId="58" applyFont="1" applyFill="1" applyBorder="1" applyAlignment="1">
      <alignment horizontal="center" vertical="center"/>
      <protection/>
    </xf>
    <xf numFmtId="0" fontId="22" fillId="37" borderId="13" xfId="58" applyFont="1" applyFill="1" applyBorder="1" applyAlignment="1">
      <alignment horizontal="center" vertical="center"/>
      <protection/>
    </xf>
    <xf numFmtId="0" fontId="22" fillId="34" borderId="18" xfId="58" applyFont="1" applyFill="1" applyBorder="1" applyAlignment="1">
      <alignment horizontal="center" vertical="center"/>
      <protection/>
    </xf>
    <xf numFmtId="0" fontId="22" fillId="34" borderId="31" xfId="58" applyFont="1" applyFill="1" applyBorder="1" applyAlignment="1">
      <alignment horizontal="center" vertical="center"/>
      <protection/>
    </xf>
    <xf numFmtId="0" fontId="55" fillId="0" borderId="0" xfId="58" applyFont="1" applyFill="1" applyBorder="1" applyAlignment="1">
      <alignment horizontal="center" vertical="center"/>
      <protection/>
    </xf>
    <xf numFmtId="0" fontId="20" fillId="34" borderId="58" xfId="59" applyFont="1" applyFill="1" applyBorder="1" applyAlignment="1">
      <alignment horizontal="center" vertical="center"/>
      <protection/>
    </xf>
    <xf numFmtId="0" fontId="20" fillId="34" borderId="59" xfId="59" applyFont="1" applyFill="1" applyBorder="1" applyAlignment="1">
      <alignment horizontal="center" vertical="center"/>
      <protection/>
    </xf>
    <xf numFmtId="0" fontId="20" fillId="34" borderId="58" xfId="57" applyFont="1" applyFill="1" applyBorder="1" applyAlignment="1">
      <alignment horizontal="center" vertical="center"/>
      <protection/>
    </xf>
    <xf numFmtId="0" fontId="20" fillId="34" borderId="59" xfId="57" applyFont="1" applyFill="1" applyBorder="1" applyAlignment="1">
      <alignment horizontal="center" vertical="center"/>
      <protection/>
    </xf>
    <xf numFmtId="0" fontId="34" fillId="0" borderId="50" xfId="57" applyFont="1" applyFill="1" applyBorder="1" applyAlignment="1">
      <alignment horizontal="left" wrapText="1"/>
      <protection/>
    </xf>
    <xf numFmtId="0" fontId="19" fillId="0" borderId="4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0" xfId="0" applyFont="1" applyAlignment="1">
      <alignment horizontal="left"/>
    </xf>
    <xf numFmtId="0" fontId="18" fillId="36" borderId="19" xfId="0" applyNumberFormat="1" applyFont="1" applyFill="1" applyBorder="1" applyAlignment="1">
      <alignment horizontal="left" vertical="top" wrapText="1"/>
    </xf>
    <xf numFmtId="0" fontId="18" fillId="36" borderId="18" xfId="0" applyNumberFormat="1" applyFont="1" applyFill="1" applyBorder="1" applyAlignment="1">
      <alignment horizontal="left" vertical="top" wrapText="1"/>
    </xf>
    <xf numFmtId="0" fontId="18" fillId="36" borderId="31" xfId="0" applyNumberFormat="1" applyFont="1" applyFill="1" applyBorder="1" applyAlignment="1">
      <alignment horizontal="left" vertical="top" wrapText="1"/>
    </xf>
    <xf numFmtId="0" fontId="4" fillId="36" borderId="48" xfId="0" applyNumberFormat="1" applyFont="1" applyFill="1" applyBorder="1" applyAlignment="1">
      <alignment horizontal="left" vertical="top" wrapText="1"/>
    </xf>
    <xf numFmtId="0" fontId="18" fillId="0" borderId="47" xfId="0" applyFont="1" applyFill="1" applyBorder="1" applyAlignment="1">
      <alignment vertical="center"/>
    </xf>
    <xf numFmtId="0" fontId="18" fillId="0" borderId="24" xfId="0" applyFont="1" applyFill="1" applyBorder="1" applyAlignment="1">
      <alignment vertical="center"/>
    </xf>
    <xf numFmtId="0" fontId="17" fillId="0" borderId="0" xfId="57" applyFont="1" applyFill="1" applyAlignment="1">
      <alignment horizontal="left" vertical="top" wrapText="1"/>
      <protection/>
    </xf>
    <xf numFmtId="176" fontId="18" fillId="0" borderId="48" xfId="57" applyNumberFormat="1" applyFont="1" applyFill="1" applyBorder="1" applyAlignment="1">
      <alignment horizontal="left" wrapText="1"/>
      <protection/>
    </xf>
    <xf numFmtId="176" fontId="18" fillId="0" borderId="57" xfId="57" applyNumberFormat="1" applyFont="1" applyFill="1" applyBorder="1" applyAlignment="1">
      <alignment horizontal="left" wrapText="1"/>
      <protection/>
    </xf>
    <xf numFmtId="0" fontId="19" fillId="35" borderId="51" xfId="58" applyFont="1" applyFill="1" applyBorder="1" applyAlignment="1">
      <alignment horizontal="center" vertical="center" wrapText="1"/>
      <protection/>
    </xf>
    <xf numFmtId="0" fontId="19" fillId="35" borderId="60" xfId="58" applyFont="1" applyFill="1" applyBorder="1" applyAlignment="1">
      <alignment horizontal="center" vertical="center" wrapText="1"/>
      <protection/>
    </xf>
    <xf numFmtId="0" fontId="19" fillId="35" borderId="47" xfId="58" applyFont="1" applyFill="1" applyBorder="1" applyAlignment="1">
      <alignment horizontal="center" vertical="center" wrapText="1"/>
      <protection/>
    </xf>
    <xf numFmtId="0" fontId="19" fillId="35" borderId="61" xfId="58" applyFont="1" applyFill="1" applyBorder="1" applyAlignment="1">
      <alignment horizontal="center" vertical="center" wrapText="1"/>
      <protection/>
    </xf>
    <xf numFmtId="0" fontId="19" fillId="48" borderId="48" xfId="59" applyFont="1" applyFill="1" applyBorder="1" applyAlignment="1">
      <alignment horizontal="center" vertical="center" wrapText="1"/>
      <protection/>
    </xf>
    <xf numFmtId="0" fontId="19" fillId="48" borderId="57" xfId="59" applyFont="1" applyFill="1" applyBorder="1" applyAlignment="1">
      <alignment horizontal="center" vertical="center" wrapText="1"/>
      <protection/>
    </xf>
    <xf numFmtId="0" fontId="19" fillId="48" borderId="51" xfId="59" applyFont="1" applyFill="1" applyBorder="1" applyAlignment="1">
      <alignment horizontal="center" vertical="center" wrapText="1"/>
      <protection/>
    </xf>
    <xf numFmtId="0" fontId="19" fillId="48" borderId="52" xfId="59" applyFont="1" applyFill="1" applyBorder="1" applyAlignment="1">
      <alignment horizontal="center" vertical="center" wrapText="1"/>
      <protection/>
    </xf>
    <xf numFmtId="0" fontId="19" fillId="48" borderId="54" xfId="59" applyFont="1" applyFill="1" applyBorder="1" applyAlignment="1">
      <alignment horizontal="center" vertical="center" wrapText="1"/>
      <protection/>
    </xf>
    <xf numFmtId="0" fontId="19" fillId="48" borderId="55" xfId="59" applyFont="1" applyFill="1" applyBorder="1" applyAlignment="1">
      <alignment horizontal="center" vertical="center" wrapText="1"/>
      <protection/>
    </xf>
    <xf numFmtId="0" fontId="20" fillId="33" borderId="15" xfId="58" applyFont="1" applyFill="1" applyBorder="1" applyAlignment="1">
      <alignment vertical="top" wrapText="1"/>
      <protection/>
    </xf>
    <xf numFmtId="0" fontId="20" fillId="33" borderId="13" xfId="58" applyFont="1" applyFill="1" applyBorder="1" applyAlignment="1">
      <alignment vertical="top" wrapText="1"/>
      <protection/>
    </xf>
    <xf numFmtId="0" fontId="20" fillId="33" borderId="14" xfId="58" applyFont="1" applyFill="1" applyBorder="1" applyAlignment="1">
      <alignment vertical="top" wrapText="1"/>
      <protection/>
    </xf>
    <xf numFmtId="0" fontId="20" fillId="33" borderId="16" xfId="58" applyFont="1" applyFill="1" applyBorder="1" applyAlignment="1">
      <alignment vertical="top" wrapText="1"/>
      <protection/>
    </xf>
    <xf numFmtId="0" fontId="20" fillId="33" borderId="0" xfId="58" applyFont="1" applyFill="1" applyBorder="1" applyAlignment="1">
      <alignment vertical="top" wrapText="1"/>
      <protection/>
    </xf>
    <xf numFmtId="0" fontId="20" fillId="33" borderId="17" xfId="58" applyFont="1" applyFill="1" applyBorder="1" applyAlignment="1">
      <alignment vertical="top" wrapText="1"/>
      <protection/>
    </xf>
    <xf numFmtId="0" fontId="5" fillId="6" borderId="62"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18" fillId="48" borderId="60" xfId="58" applyFont="1" applyFill="1" applyBorder="1" applyAlignment="1">
      <alignment horizontal="center" vertical="center"/>
      <protection/>
    </xf>
    <xf numFmtId="0" fontId="18" fillId="48" borderId="10" xfId="58" applyFont="1" applyFill="1" applyBorder="1" applyAlignment="1">
      <alignment horizontal="center" vertical="center"/>
      <protection/>
    </xf>
    <xf numFmtId="0" fontId="18" fillId="48" borderId="63" xfId="58" applyFont="1" applyFill="1" applyBorder="1" applyAlignment="1">
      <alignment horizontal="center" vertical="center"/>
      <protection/>
    </xf>
    <xf numFmtId="2" fontId="19" fillId="35" borderId="19" xfId="59" applyNumberFormat="1" applyFont="1" applyFill="1" applyBorder="1" applyAlignment="1">
      <alignment horizontal="left" vertical="center" wrapText="1"/>
      <protection/>
    </xf>
    <xf numFmtId="2" fontId="19" fillId="35" borderId="18" xfId="59" applyNumberFormat="1" applyFont="1" applyFill="1" applyBorder="1" applyAlignment="1">
      <alignment horizontal="left" vertical="center" wrapText="1"/>
      <protection/>
    </xf>
    <xf numFmtId="2" fontId="19" fillId="35" borderId="31" xfId="59" applyNumberFormat="1" applyFont="1" applyFill="1" applyBorder="1" applyAlignment="1">
      <alignment horizontal="left" vertical="center" wrapText="1"/>
      <protection/>
    </xf>
    <xf numFmtId="0" fontId="34" fillId="39" borderId="48" xfId="58" applyNumberFormat="1" applyFont="1" applyFill="1" applyBorder="1" applyAlignment="1" applyProtection="1">
      <alignment horizontal="center" vertical="center"/>
      <protection locked="0"/>
    </xf>
    <xf numFmtId="0" fontId="34" fillId="39" borderId="57" xfId="58" applyNumberFormat="1" applyFont="1" applyFill="1" applyBorder="1" applyAlignment="1" applyProtection="1">
      <alignment horizontal="center" vertical="center"/>
      <protection locked="0"/>
    </xf>
    <xf numFmtId="0" fontId="31" fillId="48" borderId="51" xfId="58" applyFont="1" applyFill="1" applyBorder="1" applyAlignment="1">
      <alignment horizontal="center" vertical="center"/>
      <protection/>
    </xf>
    <xf numFmtId="0" fontId="31" fillId="48" borderId="50" xfId="58" applyFont="1" applyFill="1" applyBorder="1" applyAlignment="1">
      <alignment horizontal="center" vertical="center"/>
      <protection/>
    </xf>
    <xf numFmtId="0" fontId="31" fillId="48" borderId="52" xfId="58" applyFont="1" applyFill="1" applyBorder="1" applyAlignment="1">
      <alignment horizontal="center" vertical="center"/>
      <protection/>
    </xf>
    <xf numFmtId="0" fontId="31" fillId="48" borderId="49" xfId="58" applyFont="1" applyFill="1" applyBorder="1" applyAlignment="1">
      <alignment horizontal="center" vertical="center"/>
      <protection/>
    </xf>
    <xf numFmtId="0" fontId="31" fillId="48" borderId="0" xfId="58" applyFont="1" applyFill="1" applyBorder="1" applyAlignment="1">
      <alignment horizontal="center" vertical="center"/>
      <protection/>
    </xf>
    <xf numFmtId="0" fontId="31" fillId="48" borderId="53" xfId="58" applyFont="1" applyFill="1" applyBorder="1" applyAlignment="1">
      <alignment horizontal="center" vertical="center"/>
      <protection/>
    </xf>
    <xf numFmtId="0" fontId="18" fillId="48" borderId="49" xfId="58" applyFont="1" applyFill="1" applyBorder="1" applyAlignment="1">
      <alignment horizontal="center" vertical="center"/>
      <protection/>
    </xf>
    <xf numFmtId="0" fontId="18" fillId="48" borderId="0" xfId="58" applyFont="1" applyFill="1" applyBorder="1" applyAlignment="1">
      <alignment horizontal="center" vertical="center"/>
      <protection/>
    </xf>
    <xf numFmtId="0" fontId="18" fillId="48" borderId="53" xfId="58" applyFont="1" applyFill="1" applyBorder="1" applyAlignment="1">
      <alignment horizontal="center" vertical="center"/>
      <protection/>
    </xf>
    <xf numFmtId="0" fontId="19" fillId="35" borderId="20" xfId="58" applyFont="1" applyFill="1" applyBorder="1" applyAlignment="1">
      <alignment horizontal="center" vertical="center" wrapText="1"/>
      <protection/>
    </xf>
    <xf numFmtId="0" fontId="19" fillId="35" borderId="25" xfId="58" applyFont="1" applyFill="1" applyBorder="1" applyAlignment="1">
      <alignment horizontal="center" vertical="center" wrapText="1"/>
      <protection/>
    </xf>
    <xf numFmtId="0" fontId="41" fillId="0" borderId="64" xfId="59" applyFont="1" applyFill="1" applyBorder="1" applyAlignment="1">
      <alignment horizontal="center" vertical="center" wrapText="1"/>
      <protection/>
    </xf>
    <xf numFmtId="0" fontId="41" fillId="0" borderId="44" xfId="59" applyFont="1" applyFill="1" applyBorder="1" applyAlignment="1">
      <alignment horizontal="center" vertical="center" wrapText="1"/>
      <protection/>
    </xf>
    <xf numFmtId="0" fontId="19" fillId="48" borderId="48" xfId="58" applyFont="1" applyFill="1" applyBorder="1" applyAlignment="1">
      <alignment horizontal="center" vertical="center"/>
      <protection/>
    </xf>
    <xf numFmtId="0" fontId="19" fillId="48" borderId="57" xfId="58" applyFont="1" applyFill="1" applyBorder="1" applyAlignment="1">
      <alignment horizontal="center" vertical="center"/>
      <protection/>
    </xf>
    <xf numFmtId="0" fontId="23" fillId="39" borderId="48" xfId="0" applyNumberFormat="1" applyFont="1" applyFill="1" applyBorder="1" applyAlignment="1" applyProtection="1">
      <alignment horizontal="center" vertical="center"/>
      <protection locked="0"/>
    </xf>
    <xf numFmtId="0" fontId="23" fillId="39" borderId="57" xfId="0" applyNumberFormat="1" applyFont="1" applyFill="1" applyBorder="1" applyAlignment="1" applyProtection="1">
      <alignment horizontal="center" vertical="center"/>
      <protection locked="0"/>
    </xf>
    <xf numFmtId="0" fontId="41" fillId="0" borderId="21" xfId="59" applyFont="1" applyFill="1" applyBorder="1" applyAlignment="1">
      <alignment horizontal="center" vertical="center" wrapText="1"/>
      <protection/>
    </xf>
    <xf numFmtId="0" fontId="41" fillId="0" borderId="38" xfId="59" applyFont="1" applyFill="1" applyBorder="1" applyAlignment="1">
      <alignment horizontal="center" vertical="center" wrapText="1"/>
      <protection/>
    </xf>
    <xf numFmtId="0" fontId="34" fillId="39" borderId="48" xfId="59" applyNumberFormat="1" applyFont="1" applyFill="1" applyBorder="1" applyAlignment="1" applyProtection="1">
      <alignment horizontal="center" vertical="center"/>
      <protection locked="0"/>
    </xf>
    <xf numFmtId="0" fontId="34" fillId="39" borderId="57" xfId="59" applyNumberFormat="1" applyFont="1" applyFill="1" applyBorder="1" applyAlignment="1" applyProtection="1">
      <alignment horizontal="center" vertical="center"/>
      <protection locked="0"/>
    </xf>
    <xf numFmtId="4" fontId="23" fillId="39" borderId="48" xfId="0" applyNumberFormat="1" applyFont="1" applyFill="1" applyBorder="1" applyAlignment="1" applyProtection="1">
      <alignment horizontal="center" vertical="center"/>
      <protection locked="0"/>
    </xf>
    <xf numFmtId="4" fontId="23" fillId="39" borderId="57" xfId="0" applyNumberFormat="1" applyFont="1" applyFill="1" applyBorder="1" applyAlignment="1" applyProtection="1">
      <alignment horizontal="center" vertical="center"/>
      <protection locked="0"/>
    </xf>
    <xf numFmtId="173" fontId="18" fillId="35" borderId="65" xfId="57" applyNumberFormat="1" applyFont="1" applyFill="1" applyBorder="1" applyAlignment="1">
      <alignment horizontal="center" vertical="center"/>
      <protection/>
    </xf>
    <xf numFmtId="0" fontId="48" fillId="0" borderId="36" xfId="0" applyFont="1" applyBorder="1" applyAlignment="1">
      <alignment/>
    </xf>
    <xf numFmtId="0" fontId="48" fillId="0" borderId="37" xfId="0" applyFont="1" applyBorder="1" applyAlignment="1">
      <alignment/>
    </xf>
    <xf numFmtId="0" fontId="24" fillId="48" borderId="48" xfId="0" applyFont="1" applyFill="1" applyBorder="1" applyAlignment="1">
      <alignment horizontal="center" vertical="center"/>
    </xf>
    <xf numFmtId="0" fontId="24" fillId="48" borderId="57" xfId="0" applyFont="1" applyFill="1" applyBorder="1" applyAlignment="1">
      <alignment horizontal="center" vertical="center"/>
    </xf>
    <xf numFmtId="0" fontId="34" fillId="39" borderId="20" xfId="59" applyNumberFormat="1" applyFont="1" applyFill="1" applyBorder="1" applyAlignment="1" applyProtection="1">
      <alignment horizontal="center" vertical="center"/>
      <protection locked="0"/>
    </xf>
    <xf numFmtId="0" fontId="60" fillId="48" borderId="66" xfId="58" applyFont="1" applyFill="1" applyBorder="1" applyAlignment="1">
      <alignment horizontal="center" vertical="center" wrapText="1"/>
      <protection/>
    </xf>
    <xf numFmtId="0" fontId="48" fillId="0" borderId="67" xfId="0" applyFont="1" applyBorder="1" applyAlignment="1">
      <alignment/>
    </xf>
    <xf numFmtId="0" fontId="48" fillId="0" borderId="59" xfId="0" applyFont="1" applyBorder="1" applyAlignment="1">
      <alignment/>
    </xf>
    <xf numFmtId="0" fontId="6" fillId="0" borderId="0" xfId="57" applyFont="1" applyFill="1" applyAlignment="1">
      <alignment horizontal="left" vertical="top" wrapText="1"/>
      <protection/>
    </xf>
    <xf numFmtId="0" fontId="25" fillId="36" borderId="20" xfId="0" applyFont="1" applyFill="1" applyBorder="1" applyAlignment="1">
      <alignment horizontal="left" vertical="center"/>
    </xf>
    <xf numFmtId="0" fontId="25" fillId="36" borderId="48" xfId="0" applyFont="1" applyFill="1" applyBorder="1" applyAlignment="1">
      <alignment horizontal="left" vertical="center" wrapText="1"/>
    </xf>
    <xf numFmtId="0" fontId="25" fillId="36" borderId="34" xfId="0" applyFont="1" applyFill="1" applyBorder="1" applyAlignment="1">
      <alignment horizontal="left" vertical="center" wrapText="1"/>
    </xf>
    <xf numFmtId="0" fontId="25" fillId="36" borderId="57" xfId="0" applyFont="1" applyFill="1" applyBorder="1" applyAlignment="1">
      <alignment horizontal="left" vertical="center" wrapText="1"/>
    </xf>
    <xf numFmtId="0" fontId="24" fillId="37" borderId="42" xfId="0" applyFont="1" applyFill="1" applyBorder="1" applyAlignment="1">
      <alignment horizontal="center" vertical="center" wrapText="1"/>
    </xf>
    <xf numFmtId="0" fontId="24" fillId="37" borderId="45" xfId="0" applyFont="1" applyFill="1" applyBorder="1" applyAlignment="1">
      <alignment horizontal="center" vertical="center" wrapText="1"/>
    </xf>
    <xf numFmtId="0" fontId="61" fillId="6" borderId="19" xfId="0" applyFont="1" applyFill="1" applyBorder="1" applyAlignment="1">
      <alignment horizontal="center"/>
    </xf>
    <xf numFmtId="0" fontId="61" fillId="6" borderId="18" xfId="0" applyFont="1" applyFill="1" applyBorder="1" applyAlignment="1">
      <alignment horizontal="center"/>
    </xf>
    <xf numFmtId="0" fontId="61" fillId="6" borderId="31"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VOC from various material" xfId="59"/>
    <cellStyle name="Note" xfId="60"/>
    <cellStyle name="Output" xfId="61"/>
    <cellStyle name="Percent" xfId="62"/>
    <cellStyle name="Title" xfId="63"/>
    <cellStyle name="Total" xfId="64"/>
    <cellStyle name="Warning Text" xfId="65"/>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Offset Lithography'!A1" /><Relationship Id="rId6" Type="http://schemas.openxmlformats.org/officeDocument/2006/relationships/hyperlink" Target="#'Offset Lithography'!A1" /><Relationship Id="rId7" Type="http://schemas.openxmlformats.org/officeDocument/2006/relationships/hyperlink" Target="#Rotogravure!A1" /><Relationship Id="rId8" Type="http://schemas.openxmlformats.org/officeDocument/2006/relationships/hyperlink" Target="#Rotogravure!A1" /><Relationship Id="rId9" Type="http://schemas.openxmlformats.org/officeDocument/2006/relationships/hyperlink" Target="#Flexography!A1" /><Relationship Id="rId10" Type="http://schemas.openxmlformats.org/officeDocument/2006/relationships/hyperlink" Target="#Flexography!A1" /><Relationship Id="rId11" Type="http://schemas.openxmlformats.org/officeDocument/2006/relationships/hyperlink" Target="#'Web Letterpress'!A1" /><Relationship Id="rId12" Type="http://schemas.openxmlformats.org/officeDocument/2006/relationships/hyperlink" Target="#'Web Letterpress'!A1" /><Relationship Id="rId13" Type="http://schemas.openxmlformats.org/officeDocument/2006/relationships/hyperlink" Target="#Digital!A1" /><Relationship Id="rId14" Type="http://schemas.openxmlformats.org/officeDocument/2006/relationships/hyperlink" Target="#Digital!A1" /><Relationship Id="rId15" Type="http://schemas.openxmlformats.org/officeDocument/2006/relationships/hyperlink" Target="#Cleaning!A1" /><Relationship Id="rId16" Type="http://schemas.openxmlformats.org/officeDocument/2006/relationships/hyperlink" Target="#Cleaning!A1" /><Relationship Id="rId17" Type="http://schemas.openxmlformats.org/officeDocument/2006/relationships/hyperlink" Target="#'MPO &amp; Release'!A1" /><Relationship Id="rId18" Type="http://schemas.openxmlformats.org/officeDocument/2006/relationships/hyperlink" Target="#'MPO &amp; Release'!A1" /><Relationship Id="rId19" Type="http://schemas.openxmlformats.org/officeDocument/2006/relationships/hyperlink" Target="#References!A1" /><Relationship Id="rId20"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Instructions!A1" /><Relationship Id="rId8" Type="http://schemas.openxmlformats.org/officeDocument/2006/relationships/hyperlink" Target="#Instructions!A1" /><Relationship Id="rId9" Type="http://schemas.openxmlformats.org/officeDocument/2006/relationships/hyperlink" Target="#Rotogravure!A1" /><Relationship Id="rId10" Type="http://schemas.openxmlformats.org/officeDocument/2006/relationships/hyperlink" Target="#Instructions!A1" /><Relationship Id="rId11" Type="http://schemas.openxmlformats.org/officeDocument/2006/relationships/hyperlink" Target="#Flexography!A1" /><Relationship Id="rId12" Type="http://schemas.openxmlformats.org/officeDocument/2006/relationships/hyperlink" Target="#Instructions!A1" /><Relationship Id="rId13" Type="http://schemas.openxmlformats.org/officeDocument/2006/relationships/hyperlink" Target="#'Web Letterpress'!A1" /><Relationship Id="rId14" Type="http://schemas.openxmlformats.org/officeDocument/2006/relationships/hyperlink" Target="#Instructions!A1" /><Relationship Id="rId15" Type="http://schemas.openxmlformats.org/officeDocument/2006/relationships/hyperlink" Target="#Digital!A1" /><Relationship Id="rId16" Type="http://schemas.openxmlformats.org/officeDocument/2006/relationships/hyperlink" Target="#Instructions!A1" /><Relationship Id="rId17" Type="http://schemas.openxmlformats.org/officeDocument/2006/relationships/hyperlink" Target="#Cleaning!A1" /><Relationship Id="rId18" Type="http://schemas.openxmlformats.org/officeDocument/2006/relationships/hyperlink" Target="#Instructions!A1" /><Relationship Id="rId19" Type="http://schemas.openxmlformats.org/officeDocument/2006/relationships/hyperlink" Target="#'MPO &amp; Release'!A1" /><Relationship Id="rId20" Type="http://schemas.openxmlformats.org/officeDocument/2006/relationships/hyperlink" Target="#Instructions!A1" /><Relationship Id="rId21" Type="http://schemas.openxmlformats.org/officeDocument/2006/relationships/hyperlink" Target="#References!A1" /><Relationship Id="rId22" Type="http://schemas.openxmlformats.org/officeDocument/2006/relationships/hyperlink" Target="#Instructions!A1" /><Relationship Id="rId23"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Offset Lithography'!A1" /><Relationship Id="rId8" Type="http://schemas.openxmlformats.org/officeDocument/2006/relationships/hyperlink" Target="#Instructions!A1" /><Relationship Id="rId9" Type="http://schemas.openxmlformats.org/officeDocument/2006/relationships/hyperlink" Target="#Rotogravure!A1" /><Relationship Id="rId10" Type="http://schemas.openxmlformats.org/officeDocument/2006/relationships/hyperlink" Target="#Instructions!A1" /><Relationship Id="rId11" Type="http://schemas.openxmlformats.org/officeDocument/2006/relationships/hyperlink" Target="#Flexography!A1" /><Relationship Id="rId12" Type="http://schemas.openxmlformats.org/officeDocument/2006/relationships/hyperlink" Target="#Instructions!A1" /><Relationship Id="rId13" Type="http://schemas.openxmlformats.org/officeDocument/2006/relationships/hyperlink" Target="#'Web Letterpress'!A1" /><Relationship Id="rId14" Type="http://schemas.openxmlformats.org/officeDocument/2006/relationships/hyperlink" Target="#Digital!A1" /><Relationship Id="rId15" Type="http://schemas.openxmlformats.org/officeDocument/2006/relationships/hyperlink" Target="#Digital!A1" /><Relationship Id="rId16" Type="http://schemas.openxmlformats.org/officeDocument/2006/relationships/hyperlink" Target="#Instructions!A1" /><Relationship Id="rId17" Type="http://schemas.openxmlformats.org/officeDocument/2006/relationships/hyperlink" Target="#Cleaning!A1" /><Relationship Id="rId18" Type="http://schemas.openxmlformats.org/officeDocument/2006/relationships/hyperlink" Target="#Instructions!A1" /><Relationship Id="rId19" Type="http://schemas.openxmlformats.org/officeDocument/2006/relationships/hyperlink" Target="#'MPO &amp; Release'!A1" /><Relationship Id="rId20" Type="http://schemas.openxmlformats.org/officeDocument/2006/relationships/hyperlink" Target="#Instructions!A1" /><Relationship Id="rId21"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Offset Lithography'!A1" /><Relationship Id="rId8" Type="http://schemas.openxmlformats.org/officeDocument/2006/relationships/hyperlink" Target="#Instructions!A1" /><Relationship Id="rId9" Type="http://schemas.openxmlformats.org/officeDocument/2006/relationships/hyperlink" Target="#Rotogravure!A1" /><Relationship Id="rId10" Type="http://schemas.openxmlformats.org/officeDocument/2006/relationships/hyperlink" Target="#Instructions!A1" /><Relationship Id="rId11" Type="http://schemas.openxmlformats.org/officeDocument/2006/relationships/hyperlink" Target="#Flexography!A1" /><Relationship Id="rId12" Type="http://schemas.openxmlformats.org/officeDocument/2006/relationships/hyperlink" Target="#'Web Letterpress'!A1" /><Relationship Id="rId13" Type="http://schemas.openxmlformats.org/officeDocument/2006/relationships/hyperlink" Target="#Digital!A1" /><Relationship Id="rId14" Type="http://schemas.openxmlformats.org/officeDocument/2006/relationships/hyperlink" Target="#Cleaning!A1" /><Relationship Id="rId15" Type="http://schemas.openxmlformats.org/officeDocument/2006/relationships/hyperlink" Target="#Cleaning!A1" /><Relationship Id="rId16" Type="http://schemas.openxmlformats.org/officeDocument/2006/relationships/hyperlink" Target="#Instructions!A1" /><Relationship Id="rId17" Type="http://schemas.openxmlformats.org/officeDocument/2006/relationships/hyperlink" Target="#'MPO &amp; Release'!A1" /><Relationship Id="rId18" Type="http://schemas.openxmlformats.org/officeDocument/2006/relationships/hyperlink" Target="#Instructions!A1" /><Relationship Id="rId19" Type="http://schemas.openxmlformats.org/officeDocument/2006/relationships/hyperlink" Target="#References!A1" /><Relationship Id="rId20" Type="http://schemas.openxmlformats.org/officeDocument/2006/relationships/hyperlink" Target="#Instructions!A1" /><Relationship Id="rId21" Type="http://schemas.openxmlformats.org/officeDocument/2006/relationships/hyperlink" Target="#Instructions!A1"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Offset Lithography'!A1" /><Relationship Id="rId8" Type="http://schemas.openxmlformats.org/officeDocument/2006/relationships/hyperlink" Target="#Instructions!A1" /><Relationship Id="rId9" Type="http://schemas.openxmlformats.org/officeDocument/2006/relationships/hyperlink" Target="#Rotogravure!A1" /><Relationship Id="rId10" Type="http://schemas.openxmlformats.org/officeDocument/2006/relationships/hyperlink" Target="#Instructions!A1" /><Relationship Id="rId11" Type="http://schemas.openxmlformats.org/officeDocument/2006/relationships/hyperlink" Target="#Flexography!A1" /><Relationship Id="rId12" Type="http://schemas.openxmlformats.org/officeDocument/2006/relationships/hyperlink" Target="#'Web Letterpress'!A1" /><Relationship Id="rId13" Type="http://schemas.openxmlformats.org/officeDocument/2006/relationships/hyperlink" Target="#Digital!A1" /><Relationship Id="rId14" Type="http://schemas.openxmlformats.org/officeDocument/2006/relationships/hyperlink" Target="#Cleaning!A1" /><Relationship Id="rId15" Type="http://schemas.openxmlformats.org/officeDocument/2006/relationships/hyperlink" Target="#'MPO &amp; Release'!A1" /><Relationship Id="rId16" Type="http://schemas.openxmlformats.org/officeDocument/2006/relationships/hyperlink" Target="#References!A1" /><Relationship Id="rId17" Type="http://schemas.openxmlformats.org/officeDocument/2006/relationships/hyperlink" Target="#Instructions!A1" /><Relationship Id="rId18" Type="http://schemas.openxmlformats.org/officeDocument/2006/relationships/hyperlink" Target="#Instructions!A1"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Instructions!A1" /><Relationship Id="rId8" Type="http://schemas.openxmlformats.org/officeDocument/2006/relationships/hyperlink" Target="#Instructions!A1" /><Relationship Id="rId9" Type="http://schemas.openxmlformats.org/officeDocument/2006/relationships/hyperlink" Target="#'Offset Lithography'!A1" /><Relationship Id="rId10" Type="http://schemas.openxmlformats.org/officeDocument/2006/relationships/hyperlink" Target="#Instructions!A1" /><Relationship Id="rId11" Type="http://schemas.openxmlformats.org/officeDocument/2006/relationships/hyperlink" Target="#Rotogravure!A1" /><Relationship Id="rId12" Type="http://schemas.openxmlformats.org/officeDocument/2006/relationships/hyperlink" Target="#Instructions!A1" /><Relationship Id="rId13" Type="http://schemas.openxmlformats.org/officeDocument/2006/relationships/hyperlink" Target="#'Web Letterpress'!A1" /><Relationship Id="rId14" Type="http://schemas.openxmlformats.org/officeDocument/2006/relationships/hyperlink" Target="#Instructions!A1" /><Relationship Id="rId15" Type="http://schemas.openxmlformats.org/officeDocument/2006/relationships/hyperlink" Target="#Digital!A1" /><Relationship Id="rId16" Type="http://schemas.openxmlformats.org/officeDocument/2006/relationships/hyperlink" Target="#Instructions!A1" /><Relationship Id="rId17" Type="http://schemas.openxmlformats.org/officeDocument/2006/relationships/hyperlink" Target="#Cleaning!A1" /><Relationship Id="rId18" Type="http://schemas.openxmlformats.org/officeDocument/2006/relationships/hyperlink" Target="#Instructions!A1" /><Relationship Id="rId19" Type="http://schemas.openxmlformats.org/officeDocument/2006/relationships/hyperlink" Target="#'MPO &amp; Release'!A1" /><Relationship Id="rId20" Type="http://schemas.openxmlformats.org/officeDocument/2006/relationships/hyperlink" Target="#Instructions!A1" /><Relationship Id="rId21" Type="http://schemas.openxmlformats.org/officeDocument/2006/relationships/hyperlink" Target="#References!A1" /><Relationship Id="rId22" Type="http://schemas.openxmlformats.org/officeDocument/2006/relationships/hyperlink" Target="#Instructions!A1" /><Relationship Id="rId23" Type="http://schemas.openxmlformats.org/officeDocument/2006/relationships/hyperlink" Target="#Instructions!A1" /><Relationship Id="rId24" Type="http://schemas.openxmlformats.org/officeDocument/2006/relationships/hyperlink" Target="#Instructions!A1" /><Relationship Id="rId25" Type="http://schemas.openxmlformats.org/officeDocument/2006/relationships/hyperlink" Target="#Flexography!A1"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2.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Instructions!A1" /><Relationship Id="rId8" Type="http://schemas.openxmlformats.org/officeDocument/2006/relationships/hyperlink" Target="#Instructions!A1" /><Relationship Id="rId9" Type="http://schemas.openxmlformats.org/officeDocument/2006/relationships/hyperlink" Target="#'Offset Lithography'!A1" /><Relationship Id="rId10" Type="http://schemas.openxmlformats.org/officeDocument/2006/relationships/hyperlink" Target="#Instructions!A1" /><Relationship Id="rId11" Type="http://schemas.openxmlformats.org/officeDocument/2006/relationships/hyperlink" Target="#Rotogravure!A1" /><Relationship Id="rId12" Type="http://schemas.openxmlformats.org/officeDocument/2006/relationships/hyperlink" Target="#Instructions!A1" /><Relationship Id="rId13" Type="http://schemas.openxmlformats.org/officeDocument/2006/relationships/hyperlink" Target="#Cleaning!A1" /><Relationship Id="rId14" Type="http://schemas.openxmlformats.org/officeDocument/2006/relationships/hyperlink" Target="#Instructions!A1" /><Relationship Id="rId15" Type="http://schemas.openxmlformats.org/officeDocument/2006/relationships/hyperlink" Target="#'MPO &amp; Release'!A1" /><Relationship Id="rId16" Type="http://schemas.openxmlformats.org/officeDocument/2006/relationships/hyperlink" Target="#Instructions!A1" /><Relationship Id="rId17" Type="http://schemas.openxmlformats.org/officeDocument/2006/relationships/hyperlink" Target="#References!A1" /><Relationship Id="rId18" Type="http://schemas.openxmlformats.org/officeDocument/2006/relationships/hyperlink" Target="#Instructions!A1" /><Relationship Id="rId19" Type="http://schemas.openxmlformats.org/officeDocument/2006/relationships/hyperlink" Target="#Instructions!A1" /><Relationship Id="rId20" Type="http://schemas.openxmlformats.org/officeDocument/2006/relationships/hyperlink" Target="#Instructions!A1" /><Relationship Id="rId21" Type="http://schemas.openxmlformats.org/officeDocument/2006/relationships/hyperlink" Target="#Flexography!A1" /><Relationship Id="rId22" Type="http://schemas.openxmlformats.org/officeDocument/2006/relationships/hyperlink" Target="#Instructions!A1" /><Relationship Id="rId23" Type="http://schemas.openxmlformats.org/officeDocument/2006/relationships/hyperlink" Target="#'Web Letterpress'!A1" /><Relationship Id="rId24" Type="http://schemas.openxmlformats.org/officeDocument/2006/relationships/hyperlink" Target="#Instructions!A1" /><Relationship Id="rId25" Type="http://schemas.openxmlformats.org/officeDocument/2006/relationships/hyperlink" Target="#Digital!A1"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Instructions!A1" /><Relationship Id="rId8" Type="http://schemas.openxmlformats.org/officeDocument/2006/relationships/hyperlink" Target="#Instructions!A1" /><Relationship Id="rId9" Type="http://schemas.openxmlformats.org/officeDocument/2006/relationships/hyperlink" Target="#Instructions!A1" /><Relationship Id="rId10" Type="http://schemas.openxmlformats.org/officeDocument/2006/relationships/hyperlink" Target="#Instructions!A1" /><Relationship Id="rId11" Type="http://schemas.openxmlformats.org/officeDocument/2006/relationships/hyperlink" Target="#'Offset Lithography'!A1" /><Relationship Id="rId12" Type="http://schemas.openxmlformats.org/officeDocument/2006/relationships/hyperlink" Target="#Instructions!A1" /><Relationship Id="rId13" Type="http://schemas.openxmlformats.org/officeDocument/2006/relationships/hyperlink" Target="#Rotogravure!A1" /><Relationship Id="rId14" Type="http://schemas.openxmlformats.org/officeDocument/2006/relationships/hyperlink" Target="#Instructions!A1" /><Relationship Id="rId15" Type="http://schemas.openxmlformats.org/officeDocument/2006/relationships/hyperlink" Target="#Flexography!A1" /><Relationship Id="rId16" Type="http://schemas.openxmlformats.org/officeDocument/2006/relationships/hyperlink" Target="#Instructions!A1" /><Relationship Id="rId17" Type="http://schemas.openxmlformats.org/officeDocument/2006/relationships/hyperlink" Target="#'Web Letterpress'!A1" /><Relationship Id="rId18" Type="http://schemas.openxmlformats.org/officeDocument/2006/relationships/hyperlink" Target="#Instructions!A1" /><Relationship Id="rId19" Type="http://schemas.openxmlformats.org/officeDocument/2006/relationships/hyperlink" Target="#Digital!A1" /><Relationship Id="rId20" Type="http://schemas.openxmlformats.org/officeDocument/2006/relationships/hyperlink" Target="#Instructions!A1" /><Relationship Id="rId21" Type="http://schemas.openxmlformats.org/officeDocument/2006/relationships/hyperlink" Target="#Cleaning!A1" /><Relationship Id="rId22" Type="http://schemas.openxmlformats.org/officeDocument/2006/relationships/hyperlink" Target="#Instructions!A1" /><Relationship Id="rId23" Type="http://schemas.openxmlformats.org/officeDocument/2006/relationships/hyperlink" Target="#'MPO &amp; Release'!A1" /><Relationship Id="rId24" Type="http://schemas.openxmlformats.org/officeDocument/2006/relationships/hyperlink" Target="#Instructions!A1" /><Relationship Id="rId25" Type="http://schemas.openxmlformats.org/officeDocument/2006/relationships/hyperlink" Target="#References!A1"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structions!A1" /><Relationship Id="rId6" Type="http://schemas.openxmlformats.org/officeDocument/2006/relationships/hyperlink" Target="#Instructions!A1" /><Relationship Id="rId7" Type="http://schemas.openxmlformats.org/officeDocument/2006/relationships/hyperlink" Target="#Instructions!A1" /><Relationship Id="rId8" Type="http://schemas.openxmlformats.org/officeDocument/2006/relationships/hyperlink" Target="#Instructions!A1" /><Relationship Id="rId9" Type="http://schemas.openxmlformats.org/officeDocument/2006/relationships/hyperlink" Target="#Instructions!A1" /><Relationship Id="rId10" Type="http://schemas.openxmlformats.org/officeDocument/2006/relationships/hyperlink" Target="#Instructions!A1" /><Relationship Id="rId11" Type="http://schemas.openxmlformats.org/officeDocument/2006/relationships/hyperlink" Target="#'Offset Lithography'!A1" /><Relationship Id="rId12" Type="http://schemas.openxmlformats.org/officeDocument/2006/relationships/hyperlink" Target="#Instructions!A1" /><Relationship Id="rId13" Type="http://schemas.openxmlformats.org/officeDocument/2006/relationships/hyperlink" Target="#Rotogravure!A1" /><Relationship Id="rId14" Type="http://schemas.openxmlformats.org/officeDocument/2006/relationships/hyperlink" Target="#Instructions!A1" /><Relationship Id="rId15" Type="http://schemas.openxmlformats.org/officeDocument/2006/relationships/hyperlink" Target="#Flexography!A1" /><Relationship Id="rId16" Type="http://schemas.openxmlformats.org/officeDocument/2006/relationships/hyperlink" Target="#Instructions!A1" /><Relationship Id="rId17" Type="http://schemas.openxmlformats.org/officeDocument/2006/relationships/hyperlink" Target="#'Web Letterpress'!A1" /><Relationship Id="rId18" Type="http://schemas.openxmlformats.org/officeDocument/2006/relationships/hyperlink" Target="#Instructions!A1" /><Relationship Id="rId19" Type="http://schemas.openxmlformats.org/officeDocument/2006/relationships/hyperlink" Target="#Digital!A1" /><Relationship Id="rId20" Type="http://schemas.openxmlformats.org/officeDocument/2006/relationships/hyperlink" Target="#Instructions!A1" /><Relationship Id="rId21" Type="http://schemas.openxmlformats.org/officeDocument/2006/relationships/hyperlink" Target="#Cleaning!A1" /><Relationship Id="rId22" Type="http://schemas.openxmlformats.org/officeDocument/2006/relationships/hyperlink" Target="#Instructions!A1" /><Relationship Id="rId23" Type="http://schemas.openxmlformats.org/officeDocument/2006/relationships/hyperlink" Target="#'MPO &amp; Release'!A1" /><Relationship Id="rId24" Type="http://schemas.openxmlformats.org/officeDocument/2006/relationships/hyperlink" Target="#Instructions!A1" /><Relationship Id="rId25"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1343025</xdr:colOff>
      <xdr:row>0</xdr:row>
      <xdr:rowOff>571500</xdr:rowOff>
    </xdr:to>
    <xdr:pic>
      <xdr:nvPicPr>
        <xdr:cNvPr id="1" name="Picture 14" descr="ChemTRAC final logo.wmf"/>
        <xdr:cNvPicPr preferRelativeResize="1">
          <a:picLocks noChangeAspect="1"/>
        </xdr:cNvPicPr>
      </xdr:nvPicPr>
      <xdr:blipFill>
        <a:blip r:embed="rId1"/>
        <a:stretch>
          <a:fillRect/>
        </a:stretch>
      </xdr:blipFill>
      <xdr:spPr>
        <a:xfrm>
          <a:off x="2343150" y="0"/>
          <a:ext cx="3086100" cy="571500"/>
        </a:xfrm>
        <a:prstGeom prst="rect">
          <a:avLst/>
        </a:prstGeom>
        <a:noFill/>
        <a:ln w="9525" cmpd="sng">
          <a:noFill/>
        </a:ln>
      </xdr:spPr>
    </xdr:pic>
    <xdr:clientData/>
  </xdr:twoCellAnchor>
  <xdr:twoCellAnchor editAs="oneCell">
    <xdr:from>
      <xdr:col>2</xdr:col>
      <xdr:colOff>0</xdr:colOff>
      <xdr:row>25</xdr:row>
      <xdr:rowOff>38100</xdr:rowOff>
    </xdr:from>
    <xdr:to>
      <xdr:col>3</xdr:col>
      <xdr:colOff>495300</xdr:colOff>
      <xdr:row>28</xdr:row>
      <xdr:rowOff>152400</xdr:rowOff>
    </xdr:to>
    <xdr:pic>
      <xdr:nvPicPr>
        <xdr:cNvPr id="2" name="Picture 11" descr="Toronto647.wmf"/>
        <xdr:cNvPicPr preferRelativeResize="1">
          <a:picLocks noChangeAspect="1"/>
        </xdr:cNvPicPr>
      </xdr:nvPicPr>
      <xdr:blipFill>
        <a:blip r:embed="rId2"/>
        <a:stretch>
          <a:fillRect/>
        </a:stretch>
      </xdr:blipFill>
      <xdr:spPr>
        <a:xfrm>
          <a:off x="2343150" y="7858125"/>
          <a:ext cx="2238375" cy="571500"/>
        </a:xfrm>
        <a:prstGeom prst="rect">
          <a:avLst/>
        </a:prstGeom>
        <a:noFill/>
        <a:ln w="9525" cmpd="sng">
          <a:noFill/>
        </a:ln>
      </xdr:spPr>
    </xdr:pic>
    <xdr:clientData/>
  </xdr:twoCellAnchor>
  <xdr:twoCellAnchor editAs="oneCell">
    <xdr:from>
      <xdr:col>3</xdr:col>
      <xdr:colOff>6648450</xdr:colOff>
      <xdr:row>24</xdr:row>
      <xdr:rowOff>161925</xdr:rowOff>
    </xdr:from>
    <xdr:to>
      <xdr:col>3</xdr:col>
      <xdr:colOff>8715375</xdr:colOff>
      <xdr:row>28</xdr:row>
      <xdr:rowOff>9525</xdr:rowOff>
    </xdr:to>
    <xdr:pic>
      <xdr:nvPicPr>
        <xdr:cNvPr id="3" name="Picture 13" descr="livegreen_B.wmf"/>
        <xdr:cNvPicPr preferRelativeResize="1">
          <a:picLocks noChangeAspect="1"/>
        </xdr:cNvPicPr>
      </xdr:nvPicPr>
      <xdr:blipFill>
        <a:blip r:embed="rId3"/>
        <a:stretch>
          <a:fillRect/>
        </a:stretch>
      </xdr:blipFill>
      <xdr:spPr>
        <a:xfrm>
          <a:off x="10734675" y="7781925"/>
          <a:ext cx="2066925" cy="504825"/>
        </a:xfrm>
        <a:prstGeom prst="rect">
          <a:avLst/>
        </a:prstGeom>
        <a:noFill/>
        <a:ln w="9525" cmpd="sng">
          <a:noFill/>
        </a:ln>
      </xdr:spPr>
    </xdr:pic>
    <xdr:clientData/>
  </xdr:twoCellAnchor>
  <xdr:twoCellAnchor>
    <xdr:from>
      <xdr:col>1</xdr:col>
      <xdr:colOff>0</xdr:colOff>
      <xdr:row>3</xdr:row>
      <xdr:rowOff>57150</xdr:rowOff>
    </xdr:from>
    <xdr:to>
      <xdr:col>1</xdr:col>
      <xdr:colOff>1304925</xdr:colOff>
      <xdr:row>4</xdr:row>
      <xdr:rowOff>247650</xdr:rowOff>
    </xdr:to>
    <xdr:grpSp>
      <xdr:nvGrpSpPr>
        <xdr:cNvPr id="4" name="Group 298">
          <a:hlinkClick r:id="rId4"/>
        </xdr:cNvPr>
        <xdr:cNvGrpSpPr>
          <a:grpSpLocks/>
        </xdr:cNvGrpSpPr>
      </xdr:nvGrpSpPr>
      <xdr:grpSpPr>
        <a:xfrm>
          <a:off x="809625" y="1085850"/>
          <a:ext cx="1304925" cy="438150"/>
          <a:chOff x="40" y="132"/>
          <a:chExt cx="110" cy="34"/>
        </a:xfrm>
        <a:solidFill>
          <a:srgbClr val="FFFFFF"/>
        </a:solidFill>
      </xdr:grpSpPr>
      <xdr:sp>
        <xdr:nvSpPr>
          <xdr:cNvPr id="5" name="Rounded Rectangle 15"/>
          <xdr:cNvSpPr>
            <a:spLocks/>
          </xdr:cNvSpPr>
        </xdr:nvSpPr>
        <xdr:spPr>
          <a:xfrm>
            <a:off x="40" y="132"/>
            <a:ext cx="101"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xdr:cNvSpPr txBox="1">
            <a:spLocks noChangeArrowheads="1"/>
          </xdr:cNvSpPr>
        </xdr:nvSpPr>
        <xdr:spPr>
          <a:xfrm>
            <a:off x="42" y="139"/>
            <a:ext cx="84"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0</xdr:colOff>
      <xdr:row>6</xdr:row>
      <xdr:rowOff>0</xdr:rowOff>
    </xdr:from>
    <xdr:to>
      <xdr:col>1</xdr:col>
      <xdr:colOff>1323975</xdr:colOff>
      <xdr:row>6</xdr:row>
      <xdr:rowOff>438150</xdr:rowOff>
    </xdr:to>
    <xdr:grpSp>
      <xdr:nvGrpSpPr>
        <xdr:cNvPr id="7" name="Group 298">
          <a:hlinkClick r:id="rId5"/>
        </xdr:cNvPr>
        <xdr:cNvGrpSpPr>
          <a:grpSpLocks/>
        </xdr:cNvGrpSpPr>
      </xdr:nvGrpSpPr>
      <xdr:grpSpPr>
        <a:xfrm>
          <a:off x="809625" y="1647825"/>
          <a:ext cx="1323975" cy="438150"/>
          <a:chOff x="40" y="132"/>
          <a:chExt cx="111" cy="34"/>
        </a:xfrm>
        <a:solidFill>
          <a:srgbClr val="FFFFFF"/>
        </a:solidFill>
      </xdr:grpSpPr>
      <xdr:sp>
        <xdr:nvSpPr>
          <xdr:cNvPr id="8" name="Rounded Rectangle 15"/>
          <xdr:cNvSpPr>
            <a:spLocks/>
          </xdr:cNvSpPr>
        </xdr:nvSpPr>
        <xdr:spPr>
          <a:xfrm>
            <a:off x="40" y="131"/>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6"/>
          </xdr:cNvPr>
          <xdr:cNvSpPr txBox="1">
            <a:spLocks noChangeArrowheads="1"/>
          </xdr:cNvSpPr>
        </xdr:nvSpPr>
        <xdr:spPr>
          <a:xfrm>
            <a:off x="45" y="134"/>
            <a:ext cx="84"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0</xdr:colOff>
      <xdr:row>7</xdr:row>
      <xdr:rowOff>123825</xdr:rowOff>
    </xdr:from>
    <xdr:to>
      <xdr:col>1</xdr:col>
      <xdr:colOff>1304925</xdr:colOff>
      <xdr:row>8</xdr:row>
      <xdr:rowOff>352425</xdr:rowOff>
    </xdr:to>
    <xdr:grpSp>
      <xdr:nvGrpSpPr>
        <xdr:cNvPr id="10" name="Group 298">
          <a:hlinkClick r:id="rId7"/>
        </xdr:cNvPr>
        <xdr:cNvGrpSpPr>
          <a:grpSpLocks/>
        </xdr:cNvGrpSpPr>
      </xdr:nvGrpSpPr>
      <xdr:grpSpPr>
        <a:xfrm>
          <a:off x="809625" y="2228850"/>
          <a:ext cx="1304925" cy="438150"/>
          <a:chOff x="40" y="132"/>
          <a:chExt cx="110" cy="34"/>
        </a:xfrm>
        <a:solidFill>
          <a:srgbClr val="FFFFFF"/>
        </a:solidFill>
      </xdr:grpSpPr>
      <xdr:sp>
        <xdr:nvSpPr>
          <xdr:cNvPr id="11" name="Rounded Rectangle 15"/>
          <xdr:cNvSpPr>
            <a:spLocks/>
          </xdr:cNvSpPr>
        </xdr:nvSpPr>
        <xdr:spPr>
          <a:xfrm>
            <a:off x="40" y="131"/>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8"/>
          </xdr:cNvPr>
          <xdr:cNvSpPr txBox="1">
            <a:spLocks noChangeArrowheads="1"/>
          </xdr:cNvSpPr>
        </xdr:nvSpPr>
        <xdr:spPr>
          <a:xfrm>
            <a:off x="42" y="138"/>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0</xdr:colOff>
      <xdr:row>8</xdr:row>
      <xdr:rowOff>504825</xdr:rowOff>
    </xdr:from>
    <xdr:to>
      <xdr:col>1</xdr:col>
      <xdr:colOff>1304925</xdr:colOff>
      <xdr:row>10</xdr:row>
      <xdr:rowOff>123825</xdr:rowOff>
    </xdr:to>
    <xdr:grpSp>
      <xdr:nvGrpSpPr>
        <xdr:cNvPr id="13" name="Group 298">
          <a:hlinkClick r:id="rId9"/>
        </xdr:cNvPr>
        <xdr:cNvGrpSpPr>
          <a:grpSpLocks/>
        </xdr:cNvGrpSpPr>
      </xdr:nvGrpSpPr>
      <xdr:grpSpPr>
        <a:xfrm>
          <a:off x="809625" y="2819400"/>
          <a:ext cx="1304925" cy="438150"/>
          <a:chOff x="40" y="132"/>
          <a:chExt cx="110" cy="34"/>
        </a:xfrm>
        <a:solidFill>
          <a:srgbClr val="FFFFFF"/>
        </a:solidFill>
      </xdr:grpSpPr>
      <xdr:sp>
        <xdr:nvSpPr>
          <xdr:cNvPr id="14" name="Rounded Rectangle 15"/>
          <xdr:cNvSpPr>
            <a:spLocks/>
          </xdr:cNvSpPr>
        </xdr:nvSpPr>
        <xdr:spPr>
          <a:xfrm>
            <a:off x="40" y="131"/>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0"/>
          </xdr:cNvPr>
          <xdr:cNvSpPr txBox="1">
            <a:spLocks noChangeArrowheads="1"/>
          </xdr:cNvSpPr>
        </xdr:nvSpPr>
        <xdr:spPr>
          <a:xfrm>
            <a:off x="42" y="137"/>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0</xdr:colOff>
      <xdr:row>11</xdr:row>
      <xdr:rowOff>47625</xdr:rowOff>
    </xdr:from>
    <xdr:to>
      <xdr:col>1</xdr:col>
      <xdr:colOff>1323975</xdr:colOff>
      <xdr:row>13</xdr:row>
      <xdr:rowOff>66675</xdr:rowOff>
    </xdr:to>
    <xdr:grpSp>
      <xdr:nvGrpSpPr>
        <xdr:cNvPr id="16" name="Group 298">
          <a:hlinkClick r:id="rId11"/>
        </xdr:cNvPr>
        <xdr:cNvGrpSpPr>
          <a:grpSpLocks/>
        </xdr:cNvGrpSpPr>
      </xdr:nvGrpSpPr>
      <xdr:grpSpPr>
        <a:xfrm>
          <a:off x="809625" y="3390900"/>
          <a:ext cx="1323975" cy="438150"/>
          <a:chOff x="40" y="132"/>
          <a:chExt cx="111" cy="34"/>
        </a:xfrm>
        <a:solidFill>
          <a:srgbClr val="FFFFFF"/>
        </a:solidFill>
      </xdr:grpSpPr>
      <xdr:sp>
        <xdr:nvSpPr>
          <xdr:cNvPr id="17" name="Rounded Rectangle 15"/>
          <xdr:cNvSpPr>
            <a:spLocks/>
          </xdr:cNvSpPr>
        </xdr:nvSpPr>
        <xdr:spPr>
          <a:xfrm>
            <a:off x="40" y="130"/>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2"/>
          </xdr:cNvPr>
          <xdr:cNvSpPr txBox="1">
            <a:spLocks noChangeArrowheads="1"/>
          </xdr:cNvSpPr>
        </xdr:nvSpPr>
        <xdr:spPr>
          <a:xfrm>
            <a:off x="42" y="131"/>
            <a:ext cx="82"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0</xdr:colOff>
      <xdr:row>14</xdr:row>
      <xdr:rowOff>9525</xdr:rowOff>
    </xdr:from>
    <xdr:to>
      <xdr:col>1</xdr:col>
      <xdr:colOff>1304925</xdr:colOff>
      <xdr:row>15</xdr:row>
      <xdr:rowOff>38100</xdr:rowOff>
    </xdr:to>
    <xdr:grpSp>
      <xdr:nvGrpSpPr>
        <xdr:cNvPr id="19" name="Group 298">
          <a:hlinkClick r:id="rId13"/>
        </xdr:cNvPr>
        <xdr:cNvGrpSpPr>
          <a:grpSpLocks/>
        </xdr:cNvGrpSpPr>
      </xdr:nvGrpSpPr>
      <xdr:grpSpPr>
        <a:xfrm>
          <a:off x="809625" y="3981450"/>
          <a:ext cx="1304925" cy="438150"/>
          <a:chOff x="40" y="132"/>
          <a:chExt cx="110" cy="34"/>
        </a:xfrm>
        <a:solidFill>
          <a:srgbClr val="FFFFFF"/>
        </a:solidFill>
      </xdr:grpSpPr>
      <xdr:sp>
        <xdr:nvSpPr>
          <xdr:cNvPr id="20"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4"/>
          </xdr:cNvPr>
          <xdr:cNvSpPr txBox="1">
            <a:spLocks noChangeArrowheads="1"/>
          </xdr:cNvSpPr>
        </xdr:nvSpPr>
        <xdr:spPr>
          <a:xfrm>
            <a:off x="42" y="136"/>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0</xdr:colOff>
      <xdr:row>15</xdr:row>
      <xdr:rowOff>200025</xdr:rowOff>
    </xdr:from>
    <xdr:to>
      <xdr:col>1</xdr:col>
      <xdr:colOff>1304925</xdr:colOff>
      <xdr:row>16</xdr:row>
      <xdr:rowOff>66675</xdr:rowOff>
    </xdr:to>
    <xdr:grpSp>
      <xdr:nvGrpSpPr>
        <xdr:cNvPr id="22" name="Group 298">
          <a:hlinkClick r:id="rId15"/>
        </xdr:cNvPr>
        <xdr:cNvGrpSpPr>
          <a:grpSpLocks/>
        </xdr:cNvGrpSpPr>
      </xdr:nvGrpSpPr>
      <xdr:grpSpPr>
        <a:xfrm>
          <a:off x="809625" y="4581525"/>
          <a:ext cx="1304925" cy="438150"/>
          <a:chOff x="40" y="132"/>
          <a:chExt cx="110" cy="34"/>
        </a:xfrm>
        <a:solidFill>
          <a:srgbClr val="FFFFFF"/>
        </a:solidFill>
      </xdr:grpSpPr>
      <xdr:sp>
        <xdr:nvSpPr>
          <xdr:cNvPr id="23"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6"/>
          </xdr:cNvPr>
          <xdr:cNvSpPr txBox="1">
            <a:spLocks noChangeArrowheads="1"/>
          </xdr:cNvSpPr>
        </xdr:nvSpPr>
        <xdr:spPr>
          <a:xfrm>
            <a:off x="42" y="136"/>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0</xdr:colOff>
      <xdr:row>16</xdr:row>
      <xdr:rowOff>219075</xdr:rowOff>
    </xdr:from>
    <xdr:to>
      <xdr:col>1</xdr:col>
      <xdr:colOff>1323975</xdr:colOff>
      <xdr:row>17</xdr:row>
      <xdr:rowOff>171450</xdr:rowOff>
    </xdr:to>
    <xdr:grpSp>
      <xdr:nvGrpSpPr>
        <xdr:cNvPr id="25" name="Group 298">
          <a:hlinkClick r:id="rId17"/>
        </xdr:cNvPr>
        <xdr:cNvGrpSpPr>
          <a:grpSpLocks/>
        </xdr:cNvGrpSpPr>
      </xdr:nvGrpSpPr>
      <xdr:grpSpPr>
        <a:xfrm>
          <a:off x="809625" y="5172075"/>
          <a:ext cx="1323975" cy="609600"/>
          <a:chOff x="40" y="132"/>
          <a:chExt cx="111" cy="34"/>
        </a:xfrm>
        <a:solidFill>
          <a:srgbClr val="FFFFFF"/>
        </a:solidFill>
      </xdr:grpSpPr>
      <xdr:sp>
        <xdr:nvSpPr>
          <xdr:cNvPr id="26"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8"/>
          </xdr:cNvPr>
          <xdr:cNvSpPr txBox="1">
            <a:spLocks noChangeArrowheads="1"/>
          </xdr:cNvSpPr>
        </xdr:nvSpPr>
        <xdr:spPr>
          <a:xfrm>
            <a:off x="40" y="136"/>
            <a:ext cx="9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0</xdr:colOff>
      <xdr:row>17</xdr:row>
      <xdr:rowOff>247650</xdr:rowOff>
    </xdr:from>
    <xdr:to>
      <xdr:col>1</xdr:col>
      <xdr:colOff>1323975</xdr:colOff>
      <xdr:row>19</xdr:row>
      <xdr:rowOff>171450</xdr:rowOff>
    </xdr:to>
    <xdr:grpSp>
      <xdr:nvGrpSpPr>
        <xdr:cNvPr id="28" name="Group 298">
          <a:hlinkClick r:id="rId19"/>
        </xdr:cNvPr>
        <xdr:cNvGrpSpPr>
          <a:grpSpLocks/>
        </xdr:cNvGrpSpPr>
      </xdr:nvGrpSpPr>
      <xdr:grpSpPr>
        <a:xfrm>
          <a:off x="809625" y="5857875"/>
          <a:ext cx="1323975" cy="723900"/>
          <a:chOff x="40" y="132"/>
          <a:chExt cx="111" cy="45"/>
        </a:xfrm>
        <a:solidFill>
          <a:srgbClr val="FFFFFF"/>
        </a:solidFill>
      </xdr:grpSpPr>
      <xdr:sp>
        <xdr:nvSpPr>
          <xdr:cNvPr id="29" name="Rounded Rectangle 15"/>
          <xdr:cNvSpPr>
            <a:spLocks/>
          </xdr:cNvSpPr>
        </xdr:nvSpPr>
        <xdr:spPr>
          <a:xfrm>
            <a:off x="40" y="135"/>
            <a:ext cx="101" cy="42"/>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20"/>
          </xdr:cNvPr>
          <xdr:cNvSpPr txBox="1">
            <a:spLocks noChangeArrowheads="1"/>
          </xdr:cNvSpPr>
        </xdr:nvSpPr>
        <xdr:spPr>
          <a:xfrm>
            <a:off x="40" y="145"/>
            <a:ext cx="98" cy="24"/>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3</xdr:row>
      <xdr:rowOff>0</xdr:rowOff>
    </xdr:from>
    <xdr:to>
      <xdr:col>0</xdr:col>
      <xdr:colOff>781050</xdr:colOff>
      <xdr:row>6</xdr:row>
      <xdr:rowOff>9525</xdr:rowOff>
    </xdr:to>
    <xdr:grpSp>
      <xdr:nvGrpSpPr>
        <xdr:cNvPr id="31" name="Group 304"/>
        <xdr:cNvGrpSpPr>
          <a:grpSpLocks/>
        </xdr:cNvGrpSpPr>
      </xdr:nvGrpSpPr>
      <xdr:grpSpPr>
        <a:xfrm>
          <a:off x="0" y="1028700"/>
          <a:ext cx="781050" cy="628650"/>
          <a:chOff x="2" y="119"/>
          <a:chExt cx="47" cy="53"/>
        </a:xfrm>
        <a:solidFill>
          <a:srgbClr val="FFFFFF"/>
        </a:solidFill>
      </xdr:grpSpPr>
      <xdr:sp>
        <xdr:nvSpPr>
          <xdr:cNvPr id="32"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2266950</xdr:colOff>
      <xdr:row>3</xdr:row>
      <xdr:rowOff>85725</xdr:rowOff>
    </xdr:to>
    <xdr:pic>
      <xdr:nvPicPr>
        <xdr:cNvPr id="1" name="Picture 14" descr="ChemTRAC final logo.wmf"/>
        <xdr:cNvPicPr preferRelativeResize="1">
          <a:picLocks noChangeAspect="1"/>
        </xdr:cNvPicPr>
      </xdr:nvPicPr>
      <xdr:blipFill>
        <a:blip r:embed="rId1"/>
        <a:stretch>
          <a:fillRect/>
        </a:stretch>
      </xdr:blipFill>
      <xdr:spPr>
        <a:xfrm>
          <a:off x="2209800" y="0"/>
          <a:ext cx="2876550" cy="561975"/>
        </a:xfrm>
        <a:prstGeom prst="rect">
          <a:avLst/>
        </a:prstGeom>
        <a:noFill/>
        <a:ln w="9525" cmpd="sng">
          <a:noFill/>
        </a:ln>
      </xdr:spPr>
    </xdr:pic>
    <xdr:clientData/>
  </xdr:twoCellAnchor>
  <xdr:twoCellAnchor editAs="oneCell">
    <xdr:from>
      <xdr:col>3</xdr:col>
      <xdr:colOff>390525</xdr:colOff>
      <xdr:row>35</xdr:row>
      <xdr:rowOff>152400</xdr:rowOff>
    </xdr:from>
    <xdr:to>
      <xdr:col>4</xdr:col>
      <xdr:colOff>2028825</xdr:colOff>
      <xdr:row>38</xdr:row>
      <xdr:rowOff>133350</xdr:rowOff>
    </xdr:to>
    <xdr:pic>
      <xdr:nvPicPr>
        <xdr:cNvPr id="2" name="Picture 11" descr="Toronto647.wmf"/>
        <xdr:cNvPicPr preferRelativeResize="1">
          <a:picLocks noChangeAspect="1"/>
        </xdr:cNvPicPr>
      </xdr:nvPicPr>
      <xdr:blipFill>
        <a:blip r:embed="rId2"/>
        <a:stretch>
          <a:fillRect/>
        </a:stretch>
      </xdr:blipFill>
      <xdr:spPr>
        <a:xfrm>
          <a:off x="2600325" y="12125325"/>
          <a:ext cx="2247900" cy="581025"/>
        </a:xfrm>
        <a:prstGeom prst="rect">
          <a:avLst/>
        </a:prstGeom>
        <a:noFill/>
        <a:ln w="9525" cmpd="sng">
          <a:noFill/>
        </a:ln>
      </xdr:spPr>
    </xdr:pic>
    <xdr:clientData/>
  </xdr:twoCellAnchor>
  <xdr:twoCellAnchor editAs="oneCell">
    <xdr:from>
      <xdr:col>9</xdr:col>
      <xdr:colOff>466725</xdr:colOff>
      <xdr:row>36</xdr:row>
      <xdr:rowOff>152400</xdr:rowOff>
    </xdr:from>
    <xdr:to>
      <xdr:col>10</xdr:col>
      <xdr:colOff>1295400</xdr:colOff>
      <xdr:row>38</xdr:row>
      <xdr:rowOff>285750</xdr:rowOff>
    </xdr:to>
    <xdr:pic>
      <xdr:nvPicPr>
        <xdr:cNvPr id="3" name="Picture 13" descr="livegreen_B.wmf"/>
        <xdr:cNvPicPr preferRelativeResize="1">
          <a:picLocks noChangeAspect="1"/>
        </xdr:cNvPicPr>
      </xdr:nvPicPr>
      <xdr:blipFill>
        <a:blip r:embed="rId3"/>
        <a:stretch>
          <a:fillRect/>
        </a:stretch>
      </xdr:blipFill>
      <xdr:spPr>
        <a:xfrm>
          <a:off x="11353800" y="12344400"/>
          <a:ext cx="2057400" cy="514350"/>
        </a:xfrm>
        <a:prstGeom prst="rect">
          <a:avLst/>
        </a:prstGeom>
        <a:noFill/>
        <a:ln w="9525" cmpd="sng">
          <a:noFill/>
        </a:ln>
      </xdr:spPr>
    </xdr:pic>
    <xdr:clientData/>
  </xdr:twoCellAnchor>
  <xdr:twoCellAnchor>
    <xdr:from>
      <xdr:col>1</xdr:col>
      <xdr:colOff>28575</xdr:colOff>
      <xdr:row>6</xdr:row>
      <xdr:rowOff>19050</xdr:rowOff>
    </xdr:from>
    <xdr:to>
      <xdr:col>2</xdr:col>
      <xdr:colOff>0</xdr:colOff>
      <xdr:row>7</xdr:row>
      <xdr:rowOff>95250</xdr:rowOff>
    </xdr:to>
    <xdr:grpSp>
      <xdr:nvGrpSpPr>
        <xdr:cNvPr id="4" name="Group 298">
          <a:hlinkClick r:id="rId4"/>
        </xdr:cNvPr>
        <xdr:cNvGrpSpPr>
          <a:grpSpLocks/>
        </xdr:cNvGrpSpPr>
      </xdr:nvGrpSpPr>
      <xdr:grpSpPr>
        <a:xfrm>
          <a:off x="838200" y="1171575"/>
          <a:ext cx="1143000" cy="428625"/>
          <a:chOff x="40" y="132"/>
          <a:chExt cx="110" cy="34"/>
        </a:xfrm>
        <a:solidFill>
          <a:srgbClr val="FFFFFF"/>
        </a:solidFill>
      </xdr:grpSpPr>
      <xdr:sp>
        <xdr:nvSpPr>
          <xdr:cNvPr id="5" name="Rounded Rectangle 15"/>
          <xdr:cNvSpPr>
            <a:spLocks/>
          </xdr:cNvSpPr>
        </xdr:nvSpPr>
        <xdr:spPr>
          <a:xfrm>
            <a:off x="40" y="132"/>
            <a:ext cx="103"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1" y="140"/>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28575</xdr:colOff>
      <xdr:row>8</xdr:row>
      <xdr:rowOff>0</xdr:rowOff>
    </xdr:from>
    <xdr:to>
      <xdr:col>1</xdr:col>
      <xdr:colOff>1162050</xdr:colOff>
      <xdr:row>10</xdr:row>
      <xdr:rowOff>19050</xdr:rowOff>
    </xdr:to>
    <xdr:grpSp>
      <xdr:nvGrpSpPr>
        <xdr:cNvPr id="7" name="Group 298">
          <a:hlinkClick r:id="rId6"/>
        </xdr:cNvPr>
        <xdr:cNvGrpSpPr>
          <a:grpSpLocks/>
        </xdr:cNvGrpSpPr>
      </xdr:nvGrpSpPr>
      <xdr:grpSpPr>
        <a:xfrm>
          <a:off x="838200" y="1733550"/>
          <a:ext cx="1133475" cy="504825"/>
          <a:chOff x="40" y="132"/>
          <a:chExt cx="111" cy="34"/>
        </a:xfrm>
        <a:solidFill>
          <a:srgbClr val="FFFFFF"/>
        </a:solidFill>
      </xdr:grpSpPr>
      <xdr:sp>
        <xdr:nvSpPr>
          <xdr:cNvPr id="8" name="Rounded Rectangle 15"/>
          <xdr:cNvSpPr>
            <a:spLocks/>
          </xdr:cNvSpPr>
        </xdr:nvSpPr>
        <xdr:spPr>
          <a:xfrm>
            <a:off x="40" y="132"/>
            <a:ext cx="104"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0" y="135"/>
            <a:ext cx="88" cy="27"/>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Offset Lithography</a:t>
            </a:r>
          </a:p>
        </xdr:txBody>
      </xdr:sp>
    </xdr:grpSp>
    <xdr:clientData/>
  </xdr:twoCellAnchor>
  <xdr:twoCellAnchor>
    <xdr:from>
      <xdr:col>1</xdr:col>
      <xdr:colOff>47625</xdr:colOff>
      <xdr:row>10</xdr:row>
      <xdr:rowOff>152400</xdr:rowOff>
    </xdr:from>
    <xdr:to>
      <xdr:col>1</xdr:col>
      <xdr:colOff>1143000</xdr:colOff>
      <xdr:row>12</xdr:row>
      <xdr:rowOff>28575</xdr:rowOff>
    </xdr:to>
    <xdr:grpSp>
      <xdr:nvGrpSpPr>
        <xdr:cNvPr id="10" name="Group 298">
          <a:hlinkClick r:id="rId8"/>
        </xdr:cNvPr>
        <xdr:cNvGrpSpPr>
          <a:grpSpLocks/>
        </xdr:cNvGrpSpPr>
      </xdr:nvGrpSpPr>
      <xdr:grpSpPr>
        <a:xfrm>
          <a:off x="857250" y="2371725"/>
          <a:ext cx="1095375" cy="428625"/>
          <a:chOff x="40" y="132"/>
          <a:chExt cx="110" cy="34"/>
        </a:xfrm>
        <a:solidFill>
          <a:srgbClr val="FFFFFF"/>
        </a:solidFill>
      </xdr:grpSpPr>
      <xdr:sp>
        <xdr:nvSpPr>
          <xdr:cNvPr id="11" name="Rounded Rectangle 15"/>
          <xdr:cNvSpPr>
            <a:spLocks/>
          </xdr:cNvSpPr>
        </xdr:nvSpPr>
        <xdr:spPr>
          <a:xfrm>
            <a:off x="40" y="132"/>
            <a:ext cx="99"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0" y="140"/>
            <a:ext cx="8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9525</xdr:colOff>
      <xdr:row>12</xdr:row>
      <xdr:rowOff>180975</xdr:rowOff>
    </xdr:from>
    <xdr:to>
      <xdr:col>1</xdr:col>
      <xdr:colOff>1162050</xdr:colOff>
      <xdr:row>13</xdr:row>
      <xdr:rowOff>200025</xdr:rowOff>
    </xdr:to>
    <xdr:grpSp>
      <xdr:nvGrpSpPr>
        <xdr:cNvPr id="13" name="Group 298">
          <a:hlinkClick r:id="rId10"/>
        </xdr:cNvPr>
        <xdr:cNvGrpSpPr>
          <a:grpSpLocks/>
        </xdr:cNvGrpSpPr>
      </xdr:nvGrpSpPr>
      <xdr:grpSpPr>
        <a:xfrm>
          <a:off x="819150" y="2952750"/>
          <a:ext cx="1152525" cy="457200"/>
          <a:chOff x="40" y="132"/>
          <a:chExt cx="110" cy="34"/>
        </a:xfrm>
        <a:solidFill>
          <a:srgbClr val="FFFFFF"/>
        </a:solidFill>
      </xdr:grpSpPr>
      <xdr:sp>
        <xdr:nvSpPr>
          <xdr:cNvPr id="14" name="Rounded Rectangle 15"/>
          <xdr:cNvSpPr>
            <a:spLocks/>
          </xdr:cNvSpPr>
        </xdr:nvSpPr>
        <xdr:spPr>
          <a:xfrm>
            <a:off x="40" y="132"/>
            <a:ext cx="103"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1" y="140"/>
            <a:ext cx="85" cy="22"/>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28575</xdr:colOff>
      <xdr:row>14</xdr:row>
      <xdr:rowOff>38100</xdr:rowOff>
    </xdr:from>
    <xdr:to>
      <xdr:col>1</xdr:col>
      <xdr:colOff>1162050</xdr:colOff>
      <xdr:row>15</xdr:row>
      <xdr:rowOff>180975</xdr:rowOff>
    </xdr:to>
    <xdr:grpSp>
      <xdr:nvGrpSpPr>
        <xdr:cNvPr id="16" name="Group 298">
          <a:hlinkClick r:id="rId12"/>
        </xdr:cNvPr>
        <xdr:cNvGrpSpPr>
          <a:grpSpLocks/>
        </xdr:cNvGrpSpPr>
      </xdr:nvGrpSpPr>
      <xdr:grpSpPr>
        <a:xfrm>
          <a:off x="838200" y="3562350"/>
          <a:ext cx="1133475" cy="457200"/>
          <a:chOff x="40" y="132"/>
          <a:chExt cx="111" cy="34"/>
        </a:xfrm>
        <a:solidFill>
          <a:srgbClr val="FFFFFF"/>
        </a:solidFill>
      </xdr:grpSpPr>
      <xdr:sp>
        <xdr:nvSpPr>
          <xdr:cNvPr id="17" name="Rounded Rectangle 15"/>
          <xdr:cNvSpPr>
            <a:spLocks/>
          </xdr:cNvSpPr>
        </xdr:nvSpPr>
        <xdr:spPr>
          <a:xfrm>
            <a:off x="40" y="132"/>
            <a:ext cx="104"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3"/>
          </xdr:cNvPr>
          <xdr:cNvSpPr txBox="1">
            <a:spLocks noChangeArrowheads="1"/>
          </xdr:cNvSpPr>
        </xdr:nvSpPr>
        <xdr:spPr>
          <a:xfrm>
            <a:off x="40" y="133"/>
            <a:ext cx="85"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28575</xdr:colOff>
      <xdr:row>16</xdr:row>
      <xdr:rowOff>9525</xdr:rowOff>
    </xdr:from>
    <xdr:to>
      <xdr:col>1</xdr:col>
      <xdr:colOff>1152525</xdr:colOff>
      <xdr:row>16</xdr:row>
      <xdr:rowOff>409575</xdr:rowOff>
    </xdr:to>
    <xdr:grpSp>
      <xdr:nvGrpSpPr>
        <xdr:cNvPr id="19" name="Group 298">
          <a:hlinkClick r:id="rId14"/>
        </xdr:cNvPr>
        <xdr:cNvGrpSpPr>
          <a:grpSpLocks/>
        </xdr:cNvGrpSpPr>
      </xdr:nvGrpSpPr>
      <xdr:grpSpPr>
        <a:xfrm>
          <a:off x="838200" y="4162425"/>
          <a:ext cx="1114425" cy="400050"/>
          <a:chOff x="40" y="132"/>
          <a:chExt cx="110" cy="34"/>
        </a:xfrm>
        <a:solidFill>
          <a:srgbClr val="FFFFFF"/>
        </a:solidFill>
      </xdr:grpSpPr>
      <xdr:sp>
        <xdr:nvSpPr>
          <xdr:cNvPr id="20" name="Rounded Rectangle 15"/>
          <xdr:cNvSpPr>
            <a:spLocks/>
          </xdr:cNvSpPr>
        </xdr:nvSpPr>
        <xdr:spPr>
          <a:xfrm>
            <a:off x="40" y="132"/>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5"/>
          </xdr:cNvPr>
          <xdr:cNvSpPr txBox="1">
            <a:spLocks noChangeArrowheads="1"/>
          </xdr:cNvSpPr>
        </xdr:nvSpPr>
        <xdr:spPr>
          <a:xfrm>
            <a:off x="40" y="139"/>
            <a:ext cx="87"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19050</xdr:colOff>
      <xdr:row>16</xdr:row>
      <xdr:rowOff>533400</xdr:rowOff>
    </xdr:from>
    <xdr:to>
      <xdr:col>1</xdr:col>
      <xdr:colOff>1152525</xdr:colOff>
      <xdr:row>17</xdr:row>
      <xdr:rowOff>123825</xdr:rowOff>
    </xdr:to>
    <xdr:grpSp>
      <xdr:nvGrpSpPr>
        <xdr:cNvPr id="22" name="Group 298">
          <a:hlinkClick r:id="rId16"/>
        </xdr:cNvPr>
        <xdr:cNvGrpSpPr>
          <a:grpSpLocks/>
        </xdr:cNvGrpSpPr>
      </xdr:nvGrpSpPr>
      <xdr:grpSpPr>
        <a:xfrm>
          <a:off x="828675" y="4686300"/>
          <a:ext cx="1123950" cy="428625"/>
          <a:chOff x="40" y="132"/>
          <a:chExt cx="110" cy="34"/>
        </a:xfrm>
        <a:solidFill>
          <a:srgbClr val="FFFFFF"/>
        </a:solidFill>
      </xdr:grpSpPr>
      <xdr:sp>
        <xdr:nvSpPr>
          <xdr:cNvPr id="23" name="Rounded Rectangle 15"/>
          <xdr:cNvSpPr>
            <a:spLocks/>
          </xdr:cNvSpPr>
        </xdr:nvSpPr>
        <xdr:spPr>
          <a:xfrm>
            <a:off x="40" y="132"/>
            <a:ext cx="104"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7"/>
          </xdr:cNvPr>
          <xdr:cNvSpPr txBox="1">
            <a:spLocks noChangeArrowheads="1"/>
          </xdr:cNvSpPr>
        </xdr:nvSpPr>
        <xdr:spPr>
          <a:xfrm>
            <a:off x="41" y="139"/>
            <a:ext cx="85"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0</xdr:col>
      <xdr:colOff>800100</xdr:colOff>
      <xdr:row>17</xdr:row>
      <xdr:rowOff>276225</xdr:rowOff>
    </xdr:from>
    <xdr:to>
      <xdr:col>1</xdr:col>
      <xdr:colOff>1171575</xdr:colOff>
      <xdr:row>18</xdr:row>
      <xdr:rowOff>152400</xdr:rowOff>
    </xdr:to>
    <xdr:grpSp>
      <xdr:nvGrpSpPr>
        <xdr:cNvPr id="25" name="Group 298">
          <a:hlinkClick r:id="rId18"/>
        </xdr:cNvPr>
        <xdr:cNvGrpSpPr>
          <a:grpSpLocks/>
        </xdr:cNvGrpSpPr>
      </xdr:nvGrpSpPr>
      <xdr:grpSpPr>
        <a:xfrm>
          <a:off x="800100" y="5267325"/>
          <a:ext cx="1181100" cy="523875"/>
          <a:chOff x="40" y="132"/>
          <a:chExt cx="111" cy="34"/>
        </a:xfrm>
        <a:solidFill>
          <a:srgbClr val="FFFFFF"/>
        </a:solidFill>
      </xdr:grpSpPr>
      <xdr:sp>
        <xdr:nvSpPr>
          <xdr:cNvPr id="26" name="Rounded Rectangle 15"/>
          <xdr:cNvSpPr>
            <a:spLocks/>
          </xdr:cNvSpPr>
        </xdr:nvSpPr>
        <xdr:spPr>
          <a:xfrm>
            <a:off x="40" y="132"/>
            <a:ext cx="101" cy="37"/>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9"/>
          </xdr:cNvPr>
          <xdr:cNvSpPr txBox="1">
            <a:spLocks noChangeArrowheads="1"/>
          </xdr:cNvSpPr>
        </xdr:nvSpPr>
        <xdr:spPr>
          <a:xfrm>
            <a:off x="40" y="141"/>
            <a:ext cx="99"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9525</xdr:colOff>
      <xdr:row>18</xdr:row>
      <xdr:rowOff>352425</xdr:rowOff>
    </xdr:from>
    <xdr:to>
      <xdr:col>1</xdr:col>
      <xdr:colOff>1171575</xdr:colOff>
      <xdr:row>19</xdr:row>
      <xdr:rowOff>514350</xdr:rowOff>
    </xdr:to>
    <xdr:grpSp>
      <xdr:nvGrpSpPr>
        <xdr:cNvPr id="28" name="Group 298">
          <a:hlinkClick r:id="rId20"/>
        </xdr:cNvPr>
        <xdr:cNvGrpSpPr>
          <a:grpSpLocks/>
        </xdr:cNvGrpSpPr>
      </xdr:nvGrpSpPr>
      <xdr:grpSpPr>
        <a:xfrm>
          <a:off x="819150" y="5991225"/>
          <a:ext cx="1162050" cy="762000"/>
          <a:chOff x="40" y="132"/>
          <a:chExt cx="111" cy="50"/>
        </a:xfrm>
        <a:solidFill>
          <a:srgbClr val="FFFFFF"/>
        </a:solidFill>
      </xdr:grpSpPr>
      <xdr:sp>
        <xdr:nvSpPr>
          <xdr:cNvPr id="29" name="Rounded Rectangle 15"/>
          <xdr:cNvSpPr>
            <a:spLocks/>
          </xdr:cNvSpPr>
        </xdr:nvSpPr>
        <xdr:spPr>
          <a:xfrm>
            <a:off x="40" y="142"/>
            <a:ext cx="101" cy="4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21"/>
          </xdr:cNvPr>
          <xdr:cNvSpPr txBox="1">
            <a:spLocks noChangeArrowheads="1"/>
          </xdr:cNvSpPr>
        </xdr:nvSpPr>
        <xdr:spPr>
          <a:xfrm>
            <a:off x="40" y="152"/>
            <a:ext cx="98" cy="2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21</xdr:row>
      <xdr:rowOff>0</xdr:rowOff>
    </xdr:from>
    <xdr:to>
      <xdr:col>1</xdr:col>
      <xdr:colOff>9525</xdr:colOff>
      <xdr:row>21</xdr:row>
      <xdr:rowOff>0</xdr:rowOff>
    </xdr:to>
    <xdr:grpSp>
      <xdr:nvGrpSpPr>
        <xdr:cNvPr id="31" name="Group 298">
          <a:hlinkClick r:id="rId22"/>
        </xdr:cNvPr>
        <xdr:cNvGrpSpPr>
          <a:grpSpLocks/>
        </xdr:cNvGrpSpPr>
      </xdr:nvGrpSpPr>
      <xdr:grpSpPr>
        <a:xfrm>
          <a:off x="0" y="7505700"/>
          <a:ext cx="819150" cy="0"/>
          <a:chOff x="40" y="132"/>
          <a:chExt cx="111" cy="34"/>
        </a:xfrm>
        <a:solidFill>
          <a:srgbClr val="FFFFFF"/>
        </a:solidFill>
      </xdr:grpSpPr>
      <xdr:sp>
        <xdr:nvSpPr>
          <xdr:cNvPr id="32" name="Rounded Rectangle 15"/>
          <xdr:cNvSpPr>
            <a:spLocks/>
          </xdr:cNvSpPr>
        </xdr:nvSpPr>
        <xdr:spPr>
          <a:xfrm>
            <a:off x="40" y="7305675"/>
            <a:ext cx="99"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3" name="TextBox 22">
            <a:hlinkClick r:id="rId23"/>
          </xdr:cNvPr>
          <xdr:cNvSpPr txBox="1">
            <a:spLocks noChangeArrowheads="1"/>
          </xdr:cNvSpPr>
        </xdr:nvSpPr>
        <xdr:spPr>
          <a:xfrm>
            <a:off x="40" y="7305675"/>
            <a:ext cx="96"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0</xdr:col>
      <xdr:colOff>0</xdr:colOff>
      <xdr:row>7</xdr:row>
      <xdr:rowOff>123825</xdr:rowOff>
    </xdr:from>
    <xdr:to>
      <xdr:col>0</xdr:col>
      <xdr:colOff>752475</xdr:colOff>
      <xdr:row>10</xdr:row>
      <xdr:rowOff>38100</xdr:rowOff>
    </xdr:to>
    <xdr:grpSp>
      <xdr:nvGrpSpPr>
        <xdr:cNvPr id="34" name="Group 304"/>
        <xdr:cNvGrpSpPr>
          <a:grpSpLocks/>
        </xdr:cNvGrpSpPr>
      </xdr:nvGrpSpPr>
      <xdr:grpSpPr>
        <a:xfrm>
          <a:off x="0" y="1628775"/>
          <a:ext cx="752475" cy="628650"/>
          <a:chOff x="2" y="119"/>
          <a:chExt cx="47" cy="53"/>
        </a:xfrm>
        <a:solidFill>
          <a:srgbClr val="FFFFFF"/>
        </a:solidFill>
      </xdr:grpSpPr>
      <xdr:sp>
        <xdr:nvSpPr>
          <xdr:cNvPr id="3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2019300</xdr:colOff>
      <xdr:row>3</xdr:row>
      <xdr:rowOff>104775</xdr:rowOff>
    </xdr:to>
    <xdr:pic>
      <xdr:nvPicPr>
        <xdr:cNvPr id="1" name="Picture 14" descr="ChemTRAC final logo.wmf"/>
        <xdr:cNvPicPr preferRelativeResize="1">
          <a:picLocks noChangeAspect="1"/>
        </xdr:cNvPicPr>
      </xdr:nvPicPr>
      <xdr:blipFill>
        <a:blip r:embed="rId1"/>
        <a:stretch>
          <a:fillRect/>
        </a:stretch>
      </xdr:blipFill>
      <xdr:spPr>
        <a:xfrm>
          <a:off x="2400300" y="0"/>
          <a:ext cx="2847975" cy="561975"/>
        </a:xfrm>
        <a:prstGeom prst="rect">
          <a:avLst/>
        </a:prstGeom>
        <a:noFill/>
        <a:ln w="9525" cmpd="sng">
          <a:noFill/>
        </a:ln>
      </xdr:spPr>
    </xdr:pic>
    <xdr:clientData/>
  </xdr:twoCellAnchor>
  <xdr:twoCellAnchor editAs="oneCell">
    <xdr:from>
      <xdr:col>3</xdr:col>
      <xdr:colOff>742950</xdr:colOff>
      <xdr:row>36</xdr:row>
      <xdr:rowOff>9525</xdr:rowOff>
    </xdr:from>
    <xdr:to>
      <xdr:col>4</xdr:col>
      <xdr:colOff>2171700</xdr:colOff>
      <xdr:row>37</xdr:row>
      <xdr:rowOff>266700</xdr:rowOff>
    </xdr:to>
    <xdr:pic>
      <xdr:nvPicPr>
        <xdr:cNvPr id="2" name="Picture 11" descr="Toronto647.wmf"/>
        <xdr:cNvPicPr preferRelativeResize="1">
          <a:picLocks noChangeAspect="1"/>
        </xdr:cNvPicPr>
      </xdr:nvPicPr>
      <xdr:blipFill>
        <a:blip r:embed="rId2"/>
        <a:stretch>
          <a:fillRect/>
        </a:stretch>
      </xdr:blipFill>
      <xdr:spPr>
        <a:xfrm>
          <a:off x="3143250" y="10039350"/>
          <a:ext cx="2257425" cy="571500"/>
        </a:xfrm>
        <a:prstGeom prst="rect">
          <a:avLst/>
        </a:prstGeom>
        <a:noFill/>
        <a:ln w="9525" cmpd="sng">
          <a:noFill/>
        </a:ln>
      </xdr:spPr>
    </xdr:pic>
    <xdr:clientData/>
  </xdr:twoCellAnchor>
  <xdr:twoCellAnchor editAs="oneCell">
    <xdr:from>
      <xdr:col>9</xdr:col>
      <xdr:colOff>466725</xdr:colOff>
      <xdr:row>36</xdr:row>
      <xdr:rowOff>152400</xdr:rowOff>
    </xdr:from>
    <xdr:to>
      <xdr:col>10</xdr:col>
      <xdr:colOff>1190625</xdr:colOff>
      <xdr:row>38</xdr:row>
      <xdr:rowOff>28575</xdr:rowOff>
    </xdr:to>
    <xdr:pic>
      <xdr:nvPicPr>
        <xdr:cNvPr id="3" name="Picture 13" descr="livegreen_B.wmf"/>
        <xdr:cNvPicPr preferRelativeResize="1">
          <a:picLocks noChangeAspect="1"/>
        </xdr:cNvPicPr>
      </xdr:nvPicPr>
      <xdr:blipFill>
        <a:blip r:embed="rId3"/>
        <a:stretch>
          <a:fillRect/>
        </a:stretch>
      </xdr:blipFill>
      <xdr:spPr>
        <a:xfrm>
          <a:off x="12744450" y="10182225"/>
          <a:ext cx="2076450" cy="504825"/>
        </a:xfrm>
        <a:prstGeom prst="rect">
          <a:avLst/>
        </a:prstGeom>
        <a:noFill/>
        <a:ln w="9525" cmpd="sng">
          <a:noFill/>
        </a:ln>
      </xdr:spPr>
    </xdr:pic>
    <xdr:clientData/>
  </xdr:twoCellAnchor>
  <xdr:twoCellAnchor>
    <xdr:from>
      <xdr:col>1</xdr:col>
      <xdr:colOff>28575</xdr:colOff>
      <xdr:row>6</xdr:row>
      <xdr:rowOff>0</xdr:rowOff>
    </xdr:from>
    <xdr:to>
      <xdr:col>1</xdr:col>
      <xdr:colOff>1257300</xdr:colOff>
      <xdr:row>7</xdr:row>
      <xdr:rowOff>171450</xdr:rowOff>
    </xdr:to>
    <xdr:grpSp>
      <xdr:nvGrpSpPr>
        <xdr:cNvPr id="4" name="Group 298">
          <a:hlinkClick r:id="rId4"/>
        </xdr:cNvPr>
        <xdr:cNvGrpSpPr>
          <a:grpSpLocks/>
        </xdr:cNvGrpSpPr>
      </xdr:nvGrpSpPr>
      <xdr:grpSpPr>
        <a:xfrm>
          <a:off x="933450" y="1143000"/>
          <a:ext cx="1219200" cy="409575"/>
          <a:chOff x="40" y="132"/>
          <a:chExt cx="110" cy="34"/>
        </a:xfrm>
        <a:solidFill>
          <a:srgbClr val="FFFFFF"/>
        </a:solidFill>
      </xdr:grpSpPr>
      <xdr:sp>
        <xdr:nvSpPr>
          <xdr:cNvPr id="5" name="Rounded Rectangle 15"/>
          <xdr:cNvSpPr>
            <a:spLocks/>
          </xdr:cNvSpPr>
        </xdr:nvSpPr>
        <xdr:spPr>
          <a:xfrm>
            <a:off x="40" y="133"/>
            <a:ext cx="101"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0" y="140"/>
            <a:ext cx="87"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28575</xdr:colOff>
      <xdr:row>8</xdr:row>
      <xdr:rowOff>66675</xdr:rowOff>
    </xdr:from>
    <xdr:to>
      <xdr:col>1</xdr:col>
      <xdr:colOff>1257300</xdr:colOff>
      <xdr:row>10</xdr:row>
      <xdr:rowOff>19050</xdr:rowOff>
    </xdr:to>
    <xdr:grpSp>
      <xdr:nvGrpSpPr>
        <xdr:cNvPr id="7" name="Group 298">
          <a:hlinkClick r:id="rId6"/>
        </xdr:cNvPr>
        <xdr:cNvGrpSpPr>
          <a:grpSpLocks/>
        </xdr:cNvGrpSpPr>
      </xdr:nvGrpSpPr>
      <xdr:grpSpPr>
        <a:xfrm>
          <a:off x="933450" y="1685925"/>
          <a:ext cx="1219200" cy="428625"/>
          <a:chOff x="40" y="132"/>
          <a:chExt cx="111" cy="34"/>
        </a:xfrm>
        <a:solidFill>
          <a:srgbClr val="FFFFFF"/>
        </a:solidFill>
      </xdr:grpSpPr>
      <xdr:sp>
        <xdr:nvSpPr>
          <xdr:cNvPr id="8" name="Rounded Rectangle 15"/>
          <xdr:cNvSpPr>
            <a:spLocks/>
          </xdr:cNvSpPr>
        </xdr:nvSpPr>
        <xdr:spPr>
          <a:xfrm>
            <a:off x="40" y="132"/>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3" y="137"/>
            <a:ext cx="86"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28575</xdr:colOff>
      <xdr:row>10</xdr:row>
      <xdr:rowOff>161925</xdr:rowOff>
    </xdr:from>
    <xdr:to>
      <xdr:col>1</xdr:col>
      <xdr:colOff>1257300</xdr:colOff>
      <xdr:row>12</xdr:row>
      <xdr:rowOff>142875</xdr:rowOff>
    </xdr:to>
    <xdr:grpSp>
      <xdr:nvGrpSpPr>
        <xdr:cNvPr id="10" name="Group 298">
          <a:hlinkClick r:id="rId8"/>
        </xdr:cNvPr>
        <xdr:cNvGrpSpPr>
          <a:grpSpLocks/>
        </xdr:cNvGrpSpPr>
      </xdr:nvGrpSpPr>
      <xdr:grpSpPr>
        <a:xfrm>
          <a:off x="933450" y="2257425"/>
          <a:ext cx="1219200" cy="419100"/>
          <a:chOff x="40" y="132"/>
          <a:chExt cx="110" cy="34"/>
        </a:xfrm>
        <a:solidFill>
          <a:srgbClr val="FFFFFF"/>
        </a:solidFill>
      </xdr:grpSpPr>
      <xdr:sp>
        <xdr:nvSpPr>
          <xdr:cNvPr id="11" name="Rounded Rectangle 15"/>
          <xdr:cNvSpPr>
            <a:spLocks/>
          </xdr:cNvSpPr>
        </xdr:nvSpPr>
        <xdr:spPr>
          <a:xfrm>
            <a:off x="40" y="132"/>
            <a:ext cx="101"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0" y="140"/>
            <a:ext cx="87"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19050</xdr:colOff>
      <xdr:row>13</xdr:row>
      <xdr:rowOff>0</xdr:rowOff>
    </xdr:from>
    <xdr:to>
      <xdr:col>1</xdr:col>
      <xdr:colOff>1266825</xdr:colOff>
      <xdr:row>14</xdr:row>
      <xdr:rowOff>133350</xdr:rowOff>
    </xdr:to>
    <xdr:grpSp>
      <xdr:nvGrpSpPr>
        <xdr:cNvPr id="13" name="Group 298">
          <a:hlinkClick r:id="rId10"/>
        </xdr:cNvPr>
        <xdr:cNvGrpSpPr>
          <a:grpSpLocks/>
        </xdr:cNvGrpSpPr>
      </xdr:nvGrpSpPr>
      <xdr:grpSpPr>
        <a:xfrm>
          <a:off x="923925" y="2847975"/>
          <a:ext cx="1238250" cy="447675"/>
          <a:chOff x="40" y="132"/>
          <a:chExt cx="110" cy="34"/>
        </a:xfrm>
        <a:solidFill>
          <a:srgbClr val="FFFFFF"/>
        </a:solidFill>
      </xdr:grpSpPr>
      <xdr:sp>
        <xdr:nvSpPr>
          <xdr:cNvPr id="14" name="Rounded Rectangle 15"/>
          <xdr:cNvSpPr>
            <a:spLocks/>
          </xdr:cNvSpPr>
        </xdr:nvSpPr>
        <xdr:spPr>
          <a:xfrm>
            <a:off x="40" y="132"/>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1" y="140"/>
            <a:ext cx="8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9525</xdr:colOff>
      <xdr:row>14</xdr:row>
      <xdr:rowOff>285750</xdr:rowOff>
    </xdr:from>
    <xdr:to>
      <xdr:col>1</xdr:col>
      <xdr:colOff>1257300</xdr:colOff>
      <xdr:row>16</xdr:row>
      <xdr:rowOff>238125</xdr:rowOff>
    </xdr:to>
    <xdr:grpSp>
      <xdr:nvGrpSpPr>
        <xdr:cNvPr id="16" name="Group 298">
          <a:hlinkClick r:id="rId12"/>
        </xdr:cNvPr>
        <xdr:cNvGrpSpPr>
          <a:grpSpLocks/>
        </xdr:cNvGrpSpPr>
      </xdr:nvGrpSpPr>
      <xdr:grpSpPr>
        <a:xfrm>
          <a:off x="914400" y="3448050"/>
          <a:ext cx="1238250" cy="466725"/>
          <a:chOff x="40" y="132"/>
          <a:chExt cx="111" cy="34"/>
        </a:xfrm>
        <a:solidFill>
          <a:srgbClr val="FFFFFF"/>
        </a:solidFill>
      </xdr:grpSpPr>
      <xdr:sp>
        <xdr:nvSpPr>
          <xdr:cNvPr id="17" name="Rounded Rectangle 15"/>
          <xdr:cNvSpPr>
            <a:spLocks/>
          </xdr:cNvSpPr>
        </xdr:nvSpPr>
        <xdr:spPr>
          <a:xfrm>
            <a:off x="40" y="132"/>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3"/>
          </xdr:cNvPr>
          <xdr:cNvSpPr txBox="1">
            <a:spLocks noChangeArrowheads="1"/>
          </xdr:cNvSpPr>
        </xdr:nvSpPr>
        <xdr:spPr>
          <a:xfrm>
            <a:off x="40" y="133"/>
            <a:ext cx="86"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19050</xdr:colOff>
      <xdr:row>16</xdr:row>
      <xdr:rowOff>361950</xdr:rowOff>
    </xdr:from>
    <xdr:to>
      <xdr:col>1</xdr:col>
      <xdr:colOff>1247775</xdr:colOff>
      <xdr:row>16</xdr:row>
      <xdr:rowOff>752475</xdr:rowOff>
    </xdr:to>
    <xdr:grpSp>
      <xdr:nvGrpSpPr>
        <xdr:cNvPr id="19" name="Group 298">
          <a:hlinkClick r:id="rId14"/>
        </xdr:cNvPr>
        <xdr:cNvGrpSpPr>
          <a:grpSpLocks/>
        </xdr:cNvGrpSpPr>
      </xdr:nvGrpSpPr>
      <xdr:grpSpPr>
        <a:xfrm>
          <a:off x="923925" y="4038600"/>
          <a:ext cx="1219200" cy="390525"/>
          <a:chOff x="40" y="132"/>
          <a:chExt cx="110" cy="34"/>
        </a:xfrm>
        <a:solidFill>
          <a:srgbClr val="FFFFFF"/>
        </a:solidFill>
      </xdr:grpSpPr>
      <xdr:sp>
        <xdr:nvSpPr>
          <xdr:cNvPr id="20" name="Rounded Rectangle 15"/>
          <xdr:cNvSpPr>
            <a:spLocks/>
          </xdr:cNvSpPr>
        </xdr:nvSpPr>
        <xdr:spPr>
          <a:xfrm>
            <a:off x="40" y="132"/>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5"/>
          </xdr:cNvPr>
          <xdr:cNvSpPr txBox="1">
            <a:spLocks noChangeArrowheads="1"/>
          </xdr:cNvSpPr>
        </xdr:nvSpPr>
        <xdr:spPr>
          <a:xfrm>
            <a:off x="40" y="140"/>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9525</xdr:colOff>
      <xdr:row>17</xdr:row>
      <xdr:rowOff>28575</xdr:rowOff>
    </xdr:from>
    <xdr:to>
      <xdr:col>1</xdr:col>
      <xdr:colOff>1257300</xdr:colOff>
      <xdr:row>18</xdr:row>
      <xdr:rowOff>266700</xdr:rowOff>
    </xdr:to>
    <xdr:grpSp>
      <xdr:nvGrpSpPr>
        <xdr:cNvPr id="22" name="Group 298">
          <a:hlinkClick r:id="rId16"/>
        </xdr:cNvPr>
        <xdr:cNvGrpSpPr>
          <a:grpSpLocks/>
        </xdr:cNvGrpSpPr>
      </xdr:nvGrpSpPr>
      <xdr:grpSpPr>
        <a:xfrm>
          <a:off x="914400" y="4572000"/>
          <a:ext cx="1238250" cy="438150"/>
          <a:chOff x="40" y="132"/>
          <a:chExt cx="110" cy="34"/>
        </a:xfrm>
        <a:solidFill>
          <a:srgbClr val="FFFFFF"/>
        </a:solidFill>
      </xdr:grpSpPr>
      <xdr:sp>
        <xdr:nvSpPr>
          <xdr:cNvPr id="23" name="Rounded Rectangle 15"/>
          <xdr:cNvSpPr>
            <a:spLocks/>
          </xdr:cNvSpPr>
        </xdr:nvSpPr>
        <xdr:spPr>
          <a:xfrm>
            <a:off x="40" y="132"/>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7"/>
          </xdr:cNvPr>
          <xdr:cNvSpPr txBox="1">
            <a:spLocks noChangeArrowheads="1"/>
          </xdr:cNvSpPr>
        </xdr:nvSpPr>
        <xdr:spPr>
          <a:xfrm>
            <a:off x="40" y="139"/>
            <a:ext cx="87"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19050</xdr:colOff>
      <xdr:row>19</xdr:row>
      <xdr:rowOff>85725</xdr:rowOff>
    </xdr:from>
    <xdr:to>
      <xdr:col>1</xdr:col>
      <xdr:colOff>1266825</xdr:colOff>
      <xdr:row>20</xdr:row>
      <xdr:rowOff>190500</xdr:rowOff>
    </xdr:to>
    <xdr:grpSp>
      <xdr:nvGrpSpPr>
        <xdr:cNvPr id="25" name="Group 298">
          <a:hlinkClick r:id="rId18"/>
        </xdr:cNvPr>
        <xdr:cNvGrpSpPr>
          <a:grpSpLocks/>
        </xdr:cNvGrpSpPr>
      </xdr:nvGrpSpPr>
      <xdr:grpSpPr>
        <a:xfrm>
          <a:off x="923925" y="5143500"/>
          <a:ext cx="1238250" cy="419100"/>
          <a:chOff x="40" y="132"/>
          <a:chExt cx="111" cy="34"/>
        </a:xfrm>
        <a:solidFill>
          <a:srgbClr val="FFFFFF"/>
        </a:solidFill>
      </xdr:grpSpPr>
      <xdr:sp>
        <xdr:nvSpPr>
          <xdr:cNvPr id="26" name="Rounded Rectangle 15"/>
          <xdr:cNvSpPr>
            <a:spLocks/>
          </xdr:cNvSpPr>
        </xdr:nvSpPr>
        <xdr:spPr>
          <a:xfrm>
            <a:off x="40" y="132"/>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9"/>
          </xdr:cNvPr>
          <xdr:cNvSpPr txBox="1">
            <a:spLocks noChangeArrowheads="1"/>
          </xdr:cNvSpPr>
        </xdr:nvSpPr>
        <xdr:spPr>
          <a:xfrm>
            <a:off x="40" y="139"/>
            <a:ext cx="100"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47625</xdr:colOff>
      <xdr:row>21</xdr:row>
      <xdr:rowOff>9525</xdr:rowOff>
    </xdr:from>
    <xdr:to>
      <xdr:col>1</xdr:col>
      <xdr:colOff>1257300</xdr:colOff>
      <xdr:row>22</xdr:row>
      <xdr:rowOff>123825</xdr:rowOff>
    </xdr:to>
    <xdr:grpSp>
      <xdr:nvGrpSpPr>
        <xdr:cNvPr id="28" name="Group 298">
          <a:hlinkClick r:id="rId20"/>
        </xdr:cNvPr>
        <xdr:cNvGrpSpPr>
          <a:grpSpLocks/>
        </xdr:cNvGrpSpPr>
      </xdr:nvGrpSpPr>
      <xdr:grpSpPr>
        <a:xfrm>
          <a:off x="952500" y="5695950"/>
          <a:ext cx="1209675" cy="428625"/>
          <a:chOff x="40" y="132"/>
          <a:chExt cx="111" cy="34"/>
        </a:xfrm>
        <a:solidFill>
          <a:srgbClr val="FFFFFF"/>
        </a:solidFill>
      </xdr:grpSpPr>
      <xdr:sp>
        <xdr:nvSpPr>
          <xdr:cNvPr id="29" name="Rounded Rectangle 15"/>
          <xdr:cNvSpPr>
            <a:spLocks/>
          </xdr:cNvSpPr>
        </xdr:nvSpPr>
        <xdr:spPr>
          <a:xfrm>
            <a:off x="40" y="132"/>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21"/>
          </xdr:cNvPr>
          <xdr:cNvSpPr txBox="1">
            <a:spLocks noChangeArrowheads="1"/>
          </xdr:cNvSpPr>
        </xdr:nvSpPr>
        <xdr:spPr>
          <a:xfrm>
            <a:off x="40" y="140"/>
            <a:ext cx="99"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18</xdr:row>
      <xdr:rowOff>0</xdr:rowOff>
    </xdr:from>
    <xdr:to>
      <xdr:col>0</xdr:col>
      <xdr:colOff>904875</xdr:colOff>
      <xdr:row>18</xdr:row>
      <xdr:rowOff>0</xdr:rowOff>
    </xdr:to>
    <xdr:sp>
      <xdr:nvSpPr>
        <xdr:cNvPr id="31" name="Rounded Rectangle 15"/>
        <xdr:cNvSpPr>
          <a:spLocks/>
        </xdr:cNvSpPr>
      </xdr:nvSpPr>
      <xdr:spPr>
        <a:xfrm>
          <a:off x="0" y="4743450"/>
          <a:ext cx="904875" cy="0"/>
        </a:xfrm>
        <a:prstGeom prst="roundRect">
          <a:avLst/>
        </a:prstGeom>
        <a:solidFill>
          <a:srgbClr val="FFC000"/>
        </a:solidFill>
        <a:ln w="25400"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57150</xdr:colOff>
      <xdr:row>10</xdr:row>
      <xdr:rowOff>57150</xdr:rowOff>
    </xdr:from>
    <xdr:to>
      <xdr:col>1</xdr:col>
      <xdr:colOff>0</xdr:colOff>
      <xdr:row>12</xdr:row>
      <xdr:rowOff>285750</xdr:rowOff>
    </xdr:to>
    <xdr:grpSp>
      <xdr:nvGrpSpPr>
        <xdr:cNvPr id="32" name="Group 304"/>
        <xdr:cNvGrpSpPr>
          <a:grpSpLocks/>
        </xdr:cNvGrpSpPr>
      </xdr:nvGrpSpPr>
      <xdr:grpSpPr>
        <a:xfrm>
          <a:off x="57150" y="2152650"/>
          <a:ext cx="847725" cy="666750"/>
          <a:chOff x="2" y="119"/>
          <a:chExt cx="47" cy="53"/>
        </a:xfrm>
        <a:solidFill>
          <a:srgbClr val="FFFFFF"/>
        </a:solidFill>
      </xdr:grpSpPr>
      <xdr:sp>
        <xdr:nvSpPr>
          <xdr:cNvPr id="33"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2171700</xdr:colOff>
      <xdr:row>3</xdr:row>
      <xdr:rowOff>104775</xdr:rowOff>
    </xdr:to>
    <xdr:pic>
      <xdr:nvPicPr>
        <xdr:cNvPr id="1" name="Picture 14" descr="ChemTRAC final logo.wmf"/>
        <xdr:cNvPicPr preferRelativeResize="1">
          <a:picLocks noChangeAspect="1"/>
        </xdr:cNvPicPr>
      </xdr:nvPicPr>
      <xdr:blipFill>
        <a:blip r:embed="rId1"/>
        <a:stretch>
          <a:fillRect/>
        </a:stretch>
      </xdr:blipFill>
      <xdr:spPr>
        <a:xfrm>
          <a:off x="2486025" y="0"/>
          <a:ext cx="2847975" cy="561975"/>
        </a:xfrm>
        <a:prstGeom prst="rect">
          <a:avLst/>
        </a:prstGeom>
        <a:noFill/>
        <a:ln w="9525" cmpd="sng">
          <a:noFill/>
        </a:ln>
      </xdr:spPr>
    </xdr:pic>
    <xdr:clientData/>
  </xdr:twoCellAnchor>
  <xdr:twoCellAnchor editAs="oneCell">
    <xdr:from>
      <xdr:col>4</xdr:col>
      <xdr:colOff>0</xdr:colOff>
      <xdr:row>36</xdr:row>
      <xdr:rowOff>0</xdr:rowOff>
    </xdr:from>
    <xdr:to>
      <xdr:col>4</xdr:col>
      <xdr:colOff>2238375</xdr:colOff>
      <xdr:row>37</xdr:row>
      <xdr:rowOff>257175</xdr:rowOff>
    </xdr:to>
    <xdr:pic>
      <xdr:nvPicPr>
        <xdr:cNvPr id="2" name="Picture 11" descr="Toronto647.wmf"/>
        <xdr:cNvPicPr preferRelativeResize="1">
          <a:picLocks noChangeAspect="1"/>
        </xdr:cNvPicPr>
      </xdr:nvPicPr>
      <xdr:blipFill>
        <a:blip r:embed="rId2"/>
        <a:stretch>
          <a:fillRect/>
        </a:stretch>
      </xdr:blipFill>
      <xdr:spPr>
        <a:xfrm>
          <a:off x="3162300" y="10401300"/>
          <a:ext cx="2238375" cy="571500"/>
        </a:xfrm>
        <a:prstGeom prst="rect">
          <a:avLst/>
        </a:prstGeom>
        <a:noFill/>
        <a:ln w="9525" cmpd="sng">
          <a:noFill/>
        </a:ln>
      </xdr:spPr>
    </xdr:pic>
    <xdr:clientData/>
  </xdr:twoCellAnchor>
  <xdr:twoCellAnchor editAs="oneCell">
    <xdr:from>
      <xdr:col>9</xdr:col>
      <xdr:colOff>847725</xdr:colOff>
      <xdr:row>36</xdr:row>
      <xdr:rowOff>114300</xdr:rowOff>
    </xdr:from>
    <xdr:to>
      <xdr:col>11</xdr:col>
      <xdr:colOff>238125</xdr:colOff>
      <xdr:row>37</xdr:row>
      <xdr:rowOff>304800</xdr:rowOff>
    </xdr:to>
    <xdr:pic>
      <xdr:nvPicPr>
        <xdr:cNvPr id="3" name="Picture 13" descr="livegreen_B.wmf"/>
        <xdr:cNvPicPr preferRelativeResize="1">
          <a:picLocks noChangeAspect="1"/>
        </xdr:cNvPicPr>
      </xdr:nvPicPr>
      <xdr:blipFill>
        <a:blip r:embed="rId3"/>
        <a:stretch>
          <a:fillRect/>
        </a:stretch>
      </xdr:blipFill>
      <xdr:spPr>
        <a:xfrm>
          <a:off x="12296775" y="10515600"/>
          <a:ext cx="2057400" cy="504825"/>
        </a:xfrm>
        <a:prstGeom prst="rect">
          <a:avLst/>
        </a:prstGeom>
        <a:noFill/>
        <a:ln w="9525" cmpd="sng">
          <a:noFill/>
        </a:ln>
      </xdr:spPr>
    </xdr:pic>
    <xdr:clientData/>
  </xdr:twoCellAnchor>
  <xdr:twoCellAnchor>
    <xdr:from>
      <xdr:col>1</xdr:col>
      <xdr:colOff>19050</xdr:colOff>
      <xdr:row>5</xdr:row>
      <xdr:rowOff>352425</xdr:rowOff>
    </xdr:from>
    <xdr:to>
      <xdr:col>2</xdr:col>
      <xdr:colOff>0</xdr:colOff>
      <xdr:row>7</xdr:row>
      <xdr:rowOff>133350</xdr:rowOff>
    </xdr:to>
    <xdr:grpSp>
      <xdr:nvGrpSpPr>
        <xdr:cNvPr id="4" name="Group 298">
          <a:hlinkClick r:id="rId4"/>
        </xdr:cNvPr>
        <xdr:cNvGrpSpPr>
          <a:grpSpLocks/>
        </xdr:cNvGrpSpPr>
      </xdr:nvGrpSpPr>
      <xdr:grpSpPr>
        <a:xfrm>
          <a:off x="847725" y="1162050"/>
          <a:ext cx="1343025" cy="476250"/>
          <a:chOff x="40" y="132"/>
          <a:chExt cx="110" cy="34"/>
        </a:xfrm>
        <a:solidFill>
          <a:srgbClr val="FFFFFF"/>
        </a:solidFill>
      </xdr:grpSpPr>
      <xdr:sp>
        <xdr:nvSpPr>
          <xdr:cNvPr id="5" name="Rounded Rectangle 15"/>
          <xdr:cNvSpPr>
            <a:spLocks/>
          </xdr:cNvSpPr>
        </xdr:nvSpPr>
        <xdr:spPr>
          <a:xfrm>
            <a:off x="40" y="132"/>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1" y="139"/>
            <a:ext cx="87"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19050</xdr:colOff>
      <xdr:row>7</xdr:row>
      <xdr:rowOff>266700</xdr:rowOff>
    </xdr:from>
    <xdr:to>
      <xdr:col>2</xdr:col>
      <xdr:colOff>0</xdr:colOff>
      <xdr:row>9</xdr:row>
      <xdr:rowOff>171450</xdr:rowOff>
    </xdr:to>
    <xdr:grpSp>
      <xdr:nvGrpSpPr>
        <xdr:cNvPr id="7" name="Group 298">
          <a:hlinkClick r:id="rId6"/>
        </xdr:cNvPr>
        <xdr:cNvGrpSpPr>
          <a:grpSpLocks/>
        </xdr:cNvGrpSpPr>
      </xdr:nvGrpSpPr>
      <xdr:grpSpPr>
        <a:xfrm>
          <a:off x="847725" y="1771650"/>
          <a:ext cx="1343025" cy="466725"/>
          <a:chOff x="40" y="132"/>
          <a:chExt cx="111" cy="34"/>
        </a:xfrm>
        <a:solidFill>
          <a:srgbClr val="FFFFFF"/>
        </a:solidFill>
      </xdr:grpSpPr>
      <xdr:sp>
        <xdr:nvSpPr>
          <xdr:cNvPr id="8" name="Rounded Rectangle 15"/>
          <xdr:cNvSpPr>
            <a:spLocks/>
          </xdr:cNvSpPr>
        </xdr:nvSpPr>
        <xdr:spPr>
          <a:xfrm>
            <a:off x="40" y="132"/>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0" y="135"/>
            <a:ext cx="86"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19050</xdr:colOff>
      <xdr:row>10</xdr:row>
      <xdr:rowOff>57150</xdr:rowOff>
    </xdr:from>
    <xdr:to>
      <xdr:col>2</xdr:col>
      <xdr:colOff>0</xdr:colOff>
      <xdr:row>11</xdr:row>
      <xdr:rowOff>238125</xdr:rowOff>
    </xdr:to>
    <xdr:grpSp>
      <xdr:nvGrpSpPr>
        <xdr:cNvPr id="10" name="Group 298">
          <a:hlinkClick r:id="rId8"/>
        </xdr:cNvPr>
        <xdr:cNvGrpSpPr>
          <a:grpSpLocks/>
        </xdr:cNvGrpSpPr>
      </xdr:nvGrpSpPr>
      <xdr:grpSpPr>
        <a:xfrm>
          <a:off x="847725" y="2371725"/>
          <a:ext cx="1343025" cy="419100"/>
          <a:chOff x="40" y="132"/>
          <a:chExt cx="110" cy="34"/>
        </a:xfrm>
        <a:solidFill>
          <a:srgbClr val="FFFFFF"/>
        </a:solidFill>
      </xdr:grpSpPr>
      <xdr:sp>
        <xdr:nvSpPr>
          <xdr:cNvPr id="11" name="Rounded Rectangle 15"/>
          <xdr:cNvSpPr>
            <a:spLocks/>
          </xdr:cNvSpPr>
        </xdr:nvSpPr>
        <xdr:spPr>
          <a:xfrm>
            <a:off x="40" y="132"/>
            <a:ext cx="102" cy="32"/>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1" y="138"/>
            <a:ext cx="87"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19050</xdr:colOff>
      <xdr:row>12</xdr:row>
      <xdr:rowOff>133350</xdr:rowOff>
    </xdr:from>
    <xdr:to>
      <xdr:col>2</xdr:col>
      <xdr:colOff>0</xdr:colOff>
      <xdr:row>13</xdr:row>
      <xdr:rowOff>276225</xdr:rowOff>
    </xdr:to>
    <xdr:grpSp>
      <xdr:nvGrpSpPr>
        <xdr:cNvPr id="13" name="Group 298">
          <a:hlinkClick r:id="rId10"/>
        </xdr:cNvPr>
        <xdr:cNvGrpSpPr>
          <a:grpSpLocks/>
        </xdr:cNvGrpSpPr>
      </xdr:nvGrpSpPr>
      <xdr:grpSpPr>
        <a:xfrm>
          <a:off x="847725" y="2924175"/>
          <a:ext cx="1343025" cy="409575"/>
          <a:chOff x="40" y="132"/>
          <a:chExt cx="110" cy="34"/>
        </a:xfrm>
        <a:solidFill>
          <a:srgbClr val="FFFFFF"/>
        </a:solidFill>
      </xdr:grpSpPr>
      <xdr:sp>
        <xdr:nvSpPr>
          <xdr:cNvPr id="14" name="Rounded Rectangle 15"/>
          <xdr:cNvSpPr>
            <a:spLocks/>
          </xdr:cNvSpPr>
        </xdr:nvSpPr>
        <xdr:spPr>
          <a:xfrm>
            <a:off x="40" y="130"/>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1" y="137"/>
            <a:ext cx="85"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19050</xdr:colOff>
      <xdr:row>14</xdr:row>
      <xdr:rowOff>104775</xdr:rowOff>
    </xdr:from>
    <xdr:to>
      <xdr:col>2</xdr:col>
      <xdr:colOff>0</xdr:colOff>
      <xdr:row>16</xdr:row>
      <xdr:rowOff>28575</xdr:rowOff>
    </xdr:to>
    <xdr:grpSp>
      <xdr:nvGrpSpPr>
        <xdr:cNvPr id="16" name="Group 298"/>
        <xdr:cNvGrpSpPr>
          <a:grpSpLocks/>
        </xdr:cNvGrpSpPr>
      </xdr:nvGrpSpPr>
      <xdr:grpSpPr>
        <a:xfrm>
          <a:off x="847725" y="3476625"/>
          <a:ext cx="1343025" cy="447675"/>
          <a:chOff x="40" y="132"/>
          <a:chExt cx="111" cy="34"/>
        </a:xfrm>
        <a:solidFill>
          <a:srgbClr val="FFFFFF"/>
        </a:solidFill>
      </xdr:grpSpPr>
      <xdr:sp>
        <xdr:nvSpPr>
          <xdr:cNvPr id="17" name="Rounded Rectangle 15"/>
          <xdr:cNvSpPr>
            <a:spLocks/>
          </xdr:cNvSpPr>
        </xdr:nvSpPr>
        <xdr:spPr>
          <a:xfrm>
            <a:off x="40" y="131"/>
            <a:ext cx="102"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2"/>
          </xdr:cNvPr>
          <xdr:cNvSpPr txBox="1">
            <a:spLocks noChangeArrowheads="1"/>
          </xdr:cNvSpPr>
        </xdr:nvSpPr>
        <xdr:spPr>
          <a:xfrm>
            <a:off x="41" y="132"/>
            <a:ext cx="88" cy="32"/>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9525</xdr:colOff>
      <xdr:row>16</xdr:row>
      <xdr:rowOff>171450</xdr:rowOff>
    </xdr:from>
    <xdr:to>
      <xdr:col>2</xdr:col>
      <xdr:colOff>0</xdr:colOff>
      <xdr:row>16</xdr:row>
      <xdr:rowOff>581025</xdr:rowOff>
    </xdr:to>
    <xdr:grpSp>
      <xdr:nvGrpSpPr>
        <xdr:cNvPr id="19" name="Group 298"/>
        <xdr:cNvGrpSpPr>
          <a:grpSpLocks/>
        </xdr:cNvGrpSpPr>
      </xdr:nvGrpSpPr>
      <xdr:grpSpPr>
        <a:xfrm>
          <a:off x="838200" y="4067175"/>
          <a:ext cx="1352550" cy="409575"/>
          <a:chOff x="40" y="132"/>
          <a:chExt cx="110" cy="34"/>
        </a:xfrm>
        <a:solidFill>
          <a:srgbClr val="FFFFFF"/>
        </a:solidFill>
      </xdr:grpSpPr>
      <xdr:sp>
        <xdr:nvSpPr>
          <xdr:cNvPr id="20"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3"/>
          </xdr:cNvPr>
          <xdr:cNvSpPr txBox="1">
            <a:spLocks noChangeArrowheads="1"/>
          </xdr:cNvSpPr>
        </xdr:nvSpPr>
        <xdr:spPr>
          <a:xfrm>
            <a:off x="41" y="136"/>
            <a:ext cx="8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9525</xdr:colOff>
      <xdr:row>16</xdr:row>
      <xdr:rowOff>714375</xdr:rowOff>
    </xdr:from>
    <xdr:to>
      <xdr:col>2</xdr:col>
      <xdr:colOff>0</xdr:colOff>
      <xdr:row>17</xdr:row>
      <xdr:rowOff>133350</xdr:rowOff>
    </xdr:to>
    <xdr:grpSp>
      <xdr:nvGrpSpPr>
        <xdr:cNvPr id="22" name="Group 298">
          <a:hlinkClick r:id="rId14"/>
        </xdr:cNvPr>
        <xdr:cNvGrpSpPr>
          <a:grpSpLocks/>
        </xdr:cNvGrpSpPr>
      </xdr:nvGrpSpPr>
      <xdr:grpSpPr>
        <a:xfrm>
          <a:off x="838200" y="4610100"/>
          <a:ext cx="1352550" cy="428625"/>
          <a:chOff x="40" y="132"/>
          <a:chExt cx="110" cy="34"/>
        </a:xfrm>
        <a:solidFill>
          <a:srgbClr val="FFFFFF"/>
        </a:solidFill>
      </xdr:grpSpPr>
      <xdr:sp>
        <xdr:nvSpPr>
          <xdr:cNvPr id="23" name="Rounded Rectangle 15"/>
          <xdr:cNvSpPr>
            <a:spLocks/>
          </xdr:cNvSpPr>
        </xdr:nvSpPr>
        <xdr:spPr>
          <a:xfrm>
            <a:off x="40" y="130"/>
            <a:ext cx="101"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5"/>
          </xdr:cNvPr>
          <xdr:cNvSpPr txBox="1">
            <a:spLocks noChangeArrowheads="1"/>
          </xdr:cNvSpPr>
        </xdr:nvSpPr>
        <xdr:spPr>
          <a:xfrm>
            <a:off x="41" y="137"/>
            <a:ext cx="8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28575</xdr:colOff>
      <xdr:row>18</xdr:row>
      <xdr:rowOff>66675</xdr:rowOff>
    </xdr:from>
    <xdr:to>
      <xdr:col>2</xdr:col>
      <xdr:colOff>0</xdr:colOff>
      <xdr:row>19</xdr:row>
      <xdr:rowOff>238125</xdr:rowOff>
    </xdr:to>
    <xdr:grpSp>
      <xdr:nvGrpSpPr>
        <xdr:cNvPr id="25" name="Group 298">
          <a:hlinkClick r:id="rId16"/>
        </xdr:cNvPr>
        <xdr:cNvGrpSpPr>
          <a:grpSpLocks/>
        </xdr:cNvGrpSpPr>
      </xdr:nvGrpSpPr>
      <xdr:grpSpPr>
        <a:xfrm>
          <a:off x="857250" y="5181600"/>
          <a:ext cx="1333500" cy="485775"/>
          <a:chOff x="40" y="132"/>
          <a:chExt cx="111" cy="34"/>
        </a:xfrm>
        <a:solidFill>
          <a:srgbClr val="FFFFFF"/>
        </a:solidFill>
      </xdr:grpSpPr>
      <xdr:sp>
        <xdr:nvSpPr>
          <xdr:cNvPr id="26" name="Rounded Rectangle 15"/>
          <xdr:cNvSpPr>
            <a:spLocks/>
          </xdr:cNvSpPr>
        </xdr:nvSpPr>
        <xdr:spPr>
          <a:xfrm>
            <a:off x="40" y="130"/>
            <a:ext cx="103"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7"/>
          </xdr:cNvPr>
          <xdr:cNvSpPr txBox="1">
            <a:spLocks noChangeArrowheads="1"/>
          </xdr:cNvSpPr>
        </xdr:nvSpPr>
        <xdr:spPr>
          <a:xfrm>
            <a:off x="40" y="134"/>
            <a:ext cx="99" cy="20"/>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MPO &amp; Release</a:t>
            </a:r>
          </a:p>
        </xdr:txBody>
      </xdr:sp>
    </xdr:grpSp>
    <xdr:clientData/>
  </xdr:twoCellAnchor>
  <xdr:twoCellAnchor>
    <xdr:from>
      <xdr:col>1</xdr:col>
      <xdr:colOff>9525</xdr:colOff>
      <xdr:row>20</xdr:row>
      <xdr:rowOff>57150</xdr:rowOff>
    </xdr:from>
    <xdr:to>
      <xdr:col>2</xdr:col>
      <xdr:colOff>0</xdr:colOff>
      <xdr:row>21</xdr:row>
      <xdr:rowOff>190500</xdr:rowOff>
    </xdr:to>
    <xdr:grpSp>
      <xdr:nvGrpSpPr>
        <xdr:cNvPr id="28" name="Group 298">
          <a:hlinkClick r:id="rId18"/>
        </xdr:cNvPr>
        <xdr:cNvGrpSpPr>
          <a:grpSpLocks/>
        </xdr:cNvGrpSpPr>
      </xdr:nvGrpSpPr>
      <xdr:grpSpPr>
        <a:xfrm>
          <a:off x="838200" y="5800725"/>
          <a:ext cx="1352550" cy="447675"/>
          <a:chOff x="40" y="132"/>
          <a:chExt cx="111" cy="34"/>
        </a:xfrm>
        <a:solidFill>
          <a:srgbClr val="FFFFFF"/>
        </a:solidFill>
      </xdr:grpSpPr>
      <xdr:sp>
        <xdr:nvSpPr>
          <xdr:cNvPr id="29" name="Rounded Rectangle 15"/>
          <xdr:cNvSpPr>
            <a:spLocks/>
          </xdr:cNvSpPr>
        </xdr:nvSpPr>
        <xdr:spPr>
          <a:xfrm>
            <a:off x="40" y="129"/>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19"/>
          </xdr:cNvPr>
          <xdr:cNvSpPr txBox="1">
            <a:spLocks noChangeArrowheads="1"/>
          </xdr:cNvSpPr>
        </xdr:nvSpPr>
        <xdr:spPr>
          <a:xfrm>
            <a:off x="40" y="136"/>
            <a:ext cx="9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18</xdr:row>
      <xdr:rowOff>0</xdr:rowOff>
    </xdr:from>
    <xdr:to>
      <xdr:col>1</xdr:col>
      <xdr:colOff>9525</xdr:colOff>
      <xdr:row>18</xdr:row>
      <xdr:rowOff>0</xdr:rowOff>
    </xdr:to>
    <xdr:grpSp>
      <xdr:nvGrpSpPr>
        <xdr:cNvPr id="31" name="Group 298">
          <a:hlinkClick r:id="rId20"/>
        </xdr:cNvPr>
        <xdr:cNvGrpSpPr>
          <a:grpSpLocks/>
        </xdr:cNvGrpSpPr>
      </xdr:nvGrpSpPr>
      <xdr:grpSpPr>
        <a:xfrm>
          <a:off x="0" y="5114925"/>
          <a:ext cx="838200" cy="0"/>
          <a:chOff x="40" y="132"/>
          <a:chExt cx="111" cy="34"/>
        </a:xfrm>
        <a:solidFill>
          <a:srgbClr val="FFFFFF"/>
        </a:solidFill>
      </xdr:grpSpPr>
      <xdr:sp>
        <xdr:nvSpPr>
          <xdr:cNvPr id="32" name="Rounded Rectangle 15"/>
          <xdr:cNvSpPr>
            <a:spLocks/>
          </xdr:cNvSpPr>
        </xdr:nvSpPr>
        <xdr:spPr>
          <a:xfrm>
            <a:off x="40" y="5114925"/>
            <a:ext cx="98"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3" name="TextBox 22">
            <a:hlinkClick r:id="rId21"/>
          </xdr:cNvPr>
          <xdr:cNvSpPr txBox="1">
            <a:spLocks noChangeArrowheads="1"/>
          </xdr:cNvSpPr>
        </xdr:nvSpPr>
        <xdr:spPr>
          <a:xfrm>
            <a:off x="40" y="5114925"/>
            <a:ext cx="92"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0</xdr:col>
      <xdr:colOff>47625</xdr:colOff>
      <xdr:row>12</xdr:row>
      <xdr:rowOff>19050</xdr:rowOff>
    </xdr:from>
    <xdr:to>
      <xdr:col>0</xdr:col>
      <xdr:colOff>809625</xdr:colOff>
      <xdr:row>14</xdr:row>
      <xdr:rowOff>66675</xdr:rowOff>
    </xdr:to>
    <xdr:grpSp>
      <xdr:nvGrpSpPr>
        <xdr:cNvPr id="34" name="Group 304"/>
        <xdr:cNvGrpSpPr>
          <a:grpSpLocks/>
        </xdr:cNvGrpSpPr>
      </xdr:nvGrpSpPr>
      <xdr:grpSpPr>
        <a:xfrm>
          <a:off x="47625" y="2809875"/>
          <a:ext cx="762000" cy="628650"/>
          <a:chOff x="2" y="119"/>
          <a:chExt cx="47" cy="53"/>
        </a:xfrm>
        <a:solidFill>
          <a:srgbClr val="FFFFFF"/>
        </a:solidFill>
      </xdr:grpSpPr>
      <xdr:sp>
        <xdr:nvSpPr>
          <xdr:cNvPr id="3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2019300</xdr:colOff>
      <xdr:row>3</xdr:row>
      <xdr:rowOff>104775</xdr:rowOff>
    </xdr:to>
    <xdr:pic>
      <xdr:nvPicPr>
        <xdr:cNvPr id="1" name="Picture 14" descr="ChemTRAC final logo.wmf"/>
        <xdr:cNvPicPr preferRelativeResize="1">
          <a:picLocks noChangeAspect="1"/>
        </xdr:cNvPicPr>
      </xdr:nvPicPr>
      <xdr:blipFill>
        <a:blip r:embed="rId1"/>
        <a:stretch>
          <a:fillRect/>
        </a:stretch>
      </xdr:blipFill>
      <xdr:spPr>
        <a:xfrm>
          <a:off x="2295525" y="0"/>
          <a:ext cx="2847975" cy="561975"/>
        </a:xfrm>
        <a:prstGeom prst="rect">
          <a:avLst/>
        </a:prstGeom>
        <a:noFill/>
        <a:ln w="9525" cmpd="sng">
          <a:noFill/>
        </a:ln>
      </xdr:spPr>
    </xdr:pic>
    <xdr:clientData/>
  </xdr:twoCellAnchor>
  <xdr:twoCellAnchor editAs="oneCell">
    <xdr:from>
      <xdr:col>4</xdr:col>
      <xdr:colOff>0</xdr:colOff>
      <xdr:row>36</xdr:row>
      <xdr:rowOff>0</xdr:rowOff>
    </xdr:from>
    <xdr:to>
      <xdr:col>4</xdr:col>
      <xdr:colOff>2238375</xdr:colOff>
      <xdr:row>38</xdr:row>
      <xdr:rowOff>66675</xdr:rowOff>
    </xdr:to>
    <xdr:pic>
      <xdr:nvPicPr>
        <xdr:cNvPr id="2" name="Picture 11" descr="Toronto647.wmf"/>
        <xdr:cNvPicPr preferRelativeResize="1">
          <a:picLocks noChangeAspect="1"/>
        </xdr:cNvPicPr>
      </xdr:nvPicPr>
      <xdr:blipFill>
        <a:blip r:embed="rId2"/>
        <a:stretch>
          <a:fillRect/>
        </a:stretch>
      </xdr:blipFill>
      <xdr:spPr>
        <a:xfrm>
          <a:off x="3124200" y="11115675"/>
          <a:ext cx="2238375" cy="581025"/>
        </a:xfrm>
        <a:prstGeom prst="rect">
          <a:avLst/>
        </a:prstGeom>
        <a:noFill/>
        <a:ln w="9525" cmpd="sng">
          <a:noFill/>
        </a:ln>
      </xdr:spPr>
    </xdr:pic>
    <xdr:clientData/>
  </xdr:twoCellAnchor>
  <xdr:twoCellAnchor editAs="oneCell">
    <xdr:from>
      <xdr:col>9</xdr:col>
      <xdr:colOff>0</xdr:colOff>
      <xdr:row>37</xdr:row>
      <xdr:rowOff>0</xdr:rowOff>
    </xdr:from>
    <xdr:to>
      <xdr:col>10</xdr:col>
      <xdr:colOff>828675</xdr:colOff>
      <xdr:row>39</xdr:row>
      <xdr:rowOff>114300</xdr:rowOff>
    </xdr:to>
    <xdr:pic>
      <xdr:nvPicPr>
        <xdr:cNvPr id="3" name="Picture 13" descr="livegreen_B.wmf"/>
        <xdr:cNvPicPr preferRelativeResize="1">
          <a:picLocks noChangeAspect="1"/>
        </xdr:cNvPicPr>
      </xdr:nvPicPr>
      <xdr:blipFill>
        <a:blip r:embed="rId3"/>
        <a:stretch>
          <a:fillRect/>
        </a:stretch>
      </xdr:blipFill>
      <xdr:spPr>
        <a:xfrm>
          <a:off x="11934825" y="11430000"/>
          <a:ext cx="2095500" cy="514350"/>
        </a:xfrm>
        <a:prstGeom prst="rect">
          <a:avLst/>
        </a:prstGeom>
        <a:noFill/>
        <a:ln w="9525" cmpd="sng">
          <a:noFill/>
        </a:ln>
      </xdr:spPr>
    </xdr:pic>
    <xdr:clientData/>
  </xdr:twoCellAnchor>
  <xdr:twoCellAnchor>
    <xdr:from>
      <xdr:col>1</xdr:col>
      <xdr:colOff>28575</xdr:colOff>
      <xdr:row>6</xdr:row>
      <xdr:rowOff>0</xdr:rowOff>
    </xdr:from>
    <xdr:to>
      <xdr:col>1</xdr:col>
      <xdr:colOff>1209675</xdr:colOff>
      <xdr:row>7</xdr:row>
      <xdr:rowOff>152400</xdr:rowOff>
    </xdr:to>
    <xdr:grpSp>
      <xdr:nvGrpSpPr>
        <xdr:cNvPr id="4" name="Group 298">
          <a:hlinkClick r:id="rId4"/>
        </xdr:cNvPr>
        <xdr:cNvGrpSpPr>
          <a:grpSpLocks/>
        </xdr:cNvGrpSpPr>
      </xdr:nvGrpSpPr>
      <xdr:grpSpPr>
        <a:xfrm>
          <a:off x="857250" y="1266825"/>
          <a:ext cx="1171575" cy="438150"/>
          <a:chOff x="40" y="132"/>
          <a:chExt cx="110" cy="34"/>
        </a:xfrm>
        <a:solidFill>
          <a:srgbClr val="FFFFFF"/>
        </a:solidFill>
      </xdr:grpSpPr>
      <xdr:sp>
        <xdr:nvSpPr>
          <xdr:cNvPr id="5" name="Rounded Rectangle 15"/>
          <xdr:cNvSpPr>
            <a:spLocks/>
          </xdr:cNvSpPr>
        </xdr:nvSpPr>
        <xdr:spPr>
          <a:xfrm>
            <a:off x="40" y="131"/>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0" y="138"/>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19050</xdr:colOff>
      <xdr:row>8</xdr:row>
      <xdr:rowOff>0</xdr:rowOff>
    </xdr:from>
    <xdr:to>
      <xdr:col>1</xdr:col>
      <xdr:colOff>1228725</xdr:colOff>
      <xdr:row>9</xdr:row>
      <xdr:rowOff>142875</xdr:rowOff>
    </xdr:to>
    <xdr:grpSp>
      <xdr:nvGrpSpPr>
        <xdr:cNvPr id="7" name="Group 298">
          <a:hlinkClick r:id="rId6"/>
        </xdr:cNvPr>
        <xdr:cNvGrpSpPr>
          <a:grpSpLocks/>
        </xdr:cNvGrpSpPr>
      </xdr:nvGrpSpPr>
      <xdr:grpSpPr>
        <a:xfrm>
          <a:off x="847725" y="1838325"/>
          <a:ext cx="1209675" cy="476250"/>
          <a:chOff x="40" y="132"/>
          <a:chExt cx="111" cy="34"/>
        </a:xfrm>
        <a:solidFill>
          <a:srgbClr val="FFFFFF"/>
        </a:solidFill>
      </xdr:grpSpPr>
      <xdr:sp>
        <xdr:nvSpPr>
          <xdr:cNvPr id="8" name="Rounded Rectangle 15"/>
          <xdr:cNvSpPr>
            <a:spLocks/>
          </xdr:cNvSpPr>
        </xdr:nvSpPr>
        <xdr:spPr>
          <a:xfrm>
            <a:off x="40" y="130"/>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4" y="133"/>
            <a:ext cx="85"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9525</xdr:colOff>
      <xdr:row>9</xdr:row>
      <xdr:rowOff>295275</xdr:rowOff>
    </xdr:from>
    <xdr:to>
      <xdr:col>1</xdr:col>
      <xdr:colOff>1228725</xdr:colOff>
      <xdr:row>10</xdr:row>
      <xdr:rowOff>276225</xdr:rowOff>
    </xdr:to>
    <xdr:grpSp>
      <xdr:nvGrpSpPr>
        <xdr:cNvPr id="10" name="Group 298">
          <a:hlinkClick r:id="rId8"/>
        </xdr:cNvPr>
        <xdr:cNvGrpSpPr>
          <a:grpSpLocks/>
        </xdr:cNvGrpSpPr>
      </xdr:nvGrpSpPr>
      <xdr:grpSpPr>
        <a:xfrm>
          <a:off x="838200" y="2466975"/>
          <a:ext cx="1219200" cy="457200"/>
          <a:chOff x="40" y="132"/>
          <a:chExt cx="110" cy="34"/>
        </a:xfrm>
        <a:solidFill>
          <a:srgbClr val="FFFFFF"/>
        </a:solidFill>
      </xdr:grpSpPr>
      <xdr:sp>
        <xdr:nvSpPr>
          <xdr:cNvPr id="11" name="Rounded Rectangle 15"/>
          <xdr:cNvSpPr>
            <a:spLocks/>
          </xdr:cNvSpPr>
        </xdr:nvSpPr>
        <xdr:spPr>
          <a:xfrm>
            <a:off x="40" y="130"/>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1" y="137"/>
            <a:ext cx="86" cy="22"/>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9525</xdr:colOff>
      <xdr:row>11</xdr:row>
      <xdr:rowOff>104775</xdr:rowOff>
    </xdr:from>
    <xdr:to>
      <xdr:col>2</xdr:col>
      <xdr:colOff>0</xdr:colOff>
      <xdr:row>12</xdr:row>
      <xdr:rowOff>209550</xdr:rowOff>
    </xdr:to>
    <xdr:grpSp>
      <xdr:nvGrpSpPr>
        <xdr:cNvPr id="13" name="Group 298">
          <a:hlinkClick r:id="rId10"/>
        </xdr:cNvPr>
        <xdr:cNvGrpSpPr>
          <a:grpSpLocks/>
        </xdr:cNvGrpSpPr>
      </xdr:nvGrpSpPr>
      <xdr:grpSpPr>
        <a:xfrm>
          <a:off x="838200" y="3067050"/>
          <a:ext cx="1228725" cy="419100"/>
          <a:chOff x="40" y="132"/>
          <a:chExt cx="111" cy="34"/>
        </a:xfrm>
        <a:solidFill>
          <a:srgbClr val="FFFFFF"/>
        </a:solidFill>
      </xdr:grpSpPr>
      <xdr:sp>
        <xdr:nvSpPr>
          <xdr:cNvPr id="14"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0" y="135"/>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9525</xdr:colOff>
      <xdr:row>13</xdr:row>
      <xdr:rowOff>57150</xdr:rowOff>
    </xdr:from>
    <xdr:to>
      <xdr:col>1</xdr:col>
      <xdr:colOff>1219200</xdr:colOff>
      <xdr:row>14</xdr:row>
      <xdr:rowOff>66675</xdr:rowOff>
    </xdr:to>
    <xdr:grpSp>
      <xdr:nvGrpSpPr>
        <xdr:cNvPr id="16" name="Group 298"/>
        <xdr:cNvGrpSpPr>
          <a:grpSpLocks/>
        </xdr:cNvGrpSpPr>
      </xdr:nvGrpSpPr>
      <xdr:grpSpPr>
        <a:xfrm>
          <a:off x="838200" y="3638550"/>
          <a:ext cx="1209675" cy="466725"/>
          <a:chOff x="40" y="132"/>
          <a:chExt cx="111" cy="34"/>
        </a:xfrm>
        <a:solidFill>
          <a:srgbClr val="FFFFFF"/>
        </a:solidFill>
      </xdr:grpSpPr>
      <xdr:sp>
        <xdr:nvSpPr>
          <xdr:cNvPr id="17" name="Rounded Rectangle 15"/>
          <xdr:cNvSpPr>
            <a:spLocks/>
          </xdr:cNvSpPr>
        </xdr:nvSpPr>
        <xdr:spPr>
          <a:xfrm>
            <a:off x="40" y="130"/>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2"/>
          </xdr:cNvPr>
          <xdr:cNvSpPr txBox="1">
            <a:spLocks noChangeArrowheads="1"/>
          </xdr:cNvSpPr>
        </xdr:nvSpPr>
        <xdr:spPr>
          <a:xfrm>
            <a:off x="41" y="131"/>
            <a:ext cx="87"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19050</xdr:colOff>
      <xdr:row>14</xdr:row>
      <xdr:rowOff>190500</xdr:rowOff>
    </xdr:from>
    <xdr:to>
      <xdr:col>1</xdr:col>
      <xdr:colOff>1209675</xdr:colOff>
      <xdr:row>16</xdr:row>
      <xdr:rowOff>95250</xdr:rowOff>
    </xdr:to>
    <xdr:grpSp>
      <xdr:nvGrpSpPr>
        <xdr:cNvPr id="19" name="Group 298"/>
        <xdr:cNvGrpSpPr>
          <a:grpSpLocks/>
        </xdr:cNvGrpSpPr>
      </xdr:nvGrpSpPr>
      <xdr:grpSpPr>
        <a:xfrm>
          <a:off x="847725" y="4229100"/>
          <a:ext cx="1181100" cy="419100"/>
          <a:chOff x="40" y="132"/>
          <a:chExt cx="110" cy="34"/>
        </a:xfrm>
        <a:solidFill>
          <a:srgbClr val="FFFFFF"/>
        </a:solidFill>
      </xdr:grpSpPr>
      <xdr:sp>
        <xdr:nvSpPr>
          <xdr:cNvPr id="20"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3"/>
          </xdr:cNvPr>
          <xdr:cNvSpPr txBox="1">
            <a:spLocks noChangeArrowheads="1"/>
          </xdr:cNvSpPr>
        </xdr:nvSpPr>
        <xdr:spPr>
          <a:xfrm>
            <a:off x="40" y="136"/>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19050</xdr:colOff>
      <xdr:row>16</xdr:row>
      <xdr:rowOff>247650</xdr:rowOff>
    </xdr:from>
    <xdr:to>
      <xdr:col>1</xdr:col>
      <xdr:colOff>1219200</xdr:colOff>
      <xdr:row>17</xdr:row>
      <xdr:rowOff>38100</xdr:rowOff>
    </xdr:to>
    <xdr:grpSp>
      <xdr:nvGrpSpPr>
        <xdr:cNvPr id="22" name="Group 298"/>
        <xdr:cNvGrpSpPr>
          <a:grpSpLocks/>
        </xdr:cNvGrpSpPr>
      </xdr:nvGrpSpPr>
      <xdr:grpSpPr>
        <a:xfrm>
          <a:off x="847725" y="4800600"/>
          <a:ext cx="1190625" cy="438150"/>
          <a:chOff x="40" y="132"/>
          <a:chExt cx="110" cy="34"/>
        </a:xfrm>
        <a:solidFill>
          <a:srgbClr val="FFFFFF"/>
        </a:solidFill>
      </xdr:grpSpPr>
      <xdr:sp>
        <xdr:nvSpPr>
          <xdr:cNvPr id="23" name="Rounded Rectangle 15"/>
          <xdr:cNvSpPr>
            <a:spLocks/>
          </xdr:cNvSpPr>
        </xdr:nvSpPr>
        <xdr:spPr>
          <a:xfrm>
            <a:off x="40" y="129"/>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4"/>
          </xdr:cNvPr>
          <xdr:cNvSpPr txBox="1">
            <a:spLocks noChangeArrowheads="1"/>
          </xdr:cNvSpPr>
        </xdr:nvSpPr>
        <xdr:spPr>
          <a:xfrm>
            <a:off x="40" y="136"/>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9525</xdr:colOff>
      <xdr:row>17</xdr:row>
      <xdr:rowOff>171450</xdr:rowOff>
    </xdr:from>
    <xdr:to>
      <xdr:col>1</xdr:col>
      <xdr:colOff>1228725</xdr:colOff>
      <xdr:row>18</xdr:row>
      <xdr:rowOff>257175</xdr:rowOff>
    </xdr:to>
    <xdr:grpSp>
      <xdr:nvGrpSpPr>
        <xdr:cNvPr id="25" name="Group 298"/>
        <xdr:cNvGrpSpPr>
          <a:grpSpLocks/>
        </xdr:cNvGrpSpPr>
      </xdr:nvGrpSpPr>
      <xdr:grpSpPr>
        <a:xfrm>
          <a:off x="838200" y="5372100"/>
          <a:ext cx="1219200" cy="400050"/>
          <a:chOff x="40" y="132"/>
          <a:chExt cx="111" cy="34"/>
        </a:xfrm>
        <a:solidFill>
          <a:srgbClr val="FFFFFF"/>
        </a:solidFill>
      </xdr:grpSpPr>
      <xdr:sp>
        <xdr:nvSpPr>
          <xdr:cNvPr id="26"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5"/>
          </xdr:cNvPr>
          <xdr:cNvSpPr txBox="1">
            <a:spLocks noChangeArrowheads="1"/>
          </xdr:cNvSpPr>
        </xdr:nvSpPr>
        <xdr:spPr>
          <a:xfrm>
            <a:off x="40" y="136"/>
            <a:ext cx="99"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19050</xdr:colOff>
      <xdr:row>19</xdr:row>
      <xdr:rowOff>85725</xdr:rowOff>
    </xdr:from>
    <xdr:to>
      <xdr:col>2</xdr:col>
      <xdr:colOff>0</xdr:colOff>
      <xdr:row>20</xdr:row>
      <xdr:rowOff>209550</xdr:rowOff>
    </xdr:to>
    <xdr:grpSp>
      <xdr:nvGrpSpPr>
        <xdr:cNvPr id="28" name="Group 298"/>
        <xdr:cNvGrpSpPr>
          <a:grpSpLocks/>
        </xdr:cNvGrpSpPr>
      </xdr:nvGrpSpPr>
      <xdr:grpSpPr>
        <a:xfrm>
          <a:off x="847725" y="5915025"/>
          <a:ext cx="1219200" cy="438150"/>
          <a:chOff x="40" y="132"/>
          <a:chExt cx="111" cy="34"/>
        </a:xfrm>
        <a:solidFill>
          <a:srgbClr val="FFFFFF"/>
        </a:solidFill>
      </xdr:grpSpPr>
      <xdr:sp>
        <xdr:nvSpPr>
          <xdr:cNvPr id="29" name="Rounded Rectangle 15"/>
          <xdr:cNvSpPr>
            <a:spLocks/>
          </xdr:cNvSpPr>
        </xdr:nvSpPr>
        <xdr:spPr>
          <a:xfrm>
            <a:off x="40" y="129"/>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16"/>
          </xdr:cNvPr>
          <xdr:cNvSpPr txBox="1">
            <a:spLocks noChangeArrowheads="1"/>
          </xdr:cNvSpPr>
        </xdr:nvSpPr>
        <xdr:spPr>
          <a:xfrm>
            <a:off x="40" y="136"/>
            <a:ext cx="99"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18</xdr:row>
      <xdr:rowOff>0</xdr:rowOff>
    </xdr:from>
    <xdr:to>
      <xdr:col>1</xdr:col>
      <xdr:colOff>9525</xdr:colOff>
      <xdr:row>18</xdr:row>
      <xdr:rowOff>0</xdr:rowOff>
    </xdr:to>
    <xdr:grpSp>
      <xdr:nvGrpSpPr>
        <xdr:cNvPr id="31" name="Group 298">
          <a:hlinkClick r:id="rId17"/>
        </xdr:cNvPr>
        <xdr:cNvGrpSpPr>
          <a:grpSpLocks/>
        </xdr:cNvGrpSpPr>
      </xdr:nvGrpSpPr>
      <xdr:grpSpPr>
        <a:xfrm>
          <a:off x="0" y="5514975"/>
          <a:ext cx="838200" cy="0"/>
          <a:chOff x="40" y="132"/>
          <a:chExt cx="111" cy="34"/>
        </a:xfrm>
        <a:solidFill>
          <a:srgbClr val="FFFFFF"/>
        </a:solidFill>
      </xdr:grpSpPr>
      <xdr:sp>
        <xdr:nvSpPr>
          <xdr:cNvPr id="32" name="Rounded Rectangle 15"/>
          <xdr:cNvSpPr>
            <a:spLocks/>
          </xdr:cNvSpPr>
        </xdr:nvSpPr>
        <xdr:spPr>
          <a:xfrm>
            <a:off x="40" y="5514975"/>
            <a:ext cx="98"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3" name="TextBox 22">
            <a:hlinkClick r:id="rId18"/>
          </xdr:cNvPr>
          <xdr:cNvSpPr txBox="1">
            <a:spLocks noChangeArrowheads="1"/>
          </xdr:cNvSpPr>
        </xdr:nvSpPr>
        <xdr:spPr>
          <a:xfrm>
            <a:off x="40" y="5514975"/>
            <a:ext cx="92"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0</xdr:col>
      <xdr:colOff>57150</xdr:colOff>
      <xdr:row>12</xdr:row>
      <xdr:rowOff>295275</xdr:rowOff>
    </xdr:from>
    <xdr:to>
      <xdr:col>0</xdr:col>
      <xdr:colOff>819150</xdr:colOff>
      <xdr:row>14</xdr:row>
      <xdr:rowOff>161925</xdr:rowOff>
    </xdr:to>
    <xdr:grpSp>
      <xdr:nvGrpSpPr>
        <xdr:cNvPr id="34" name="Group 304"/>
        <xdr:cNvGrpSpPr>
          <a:grpSpLocks/>
        </xdr:cNvGrpSpPr>
      </xdr:nvGrpSpPr>
      <xdr:grpSpPr>
        <a:xfrm>
          <a:off x="57150" y="3571875"/>
          <a:ext cx="762000" cy="628650"/>
          <a:chOff x="2" y="119"/>
          <a:chExt cx="47" cy="53"/>
        </a:xfrm>
        <a:solidFill>
          <a:srgbClr val="FFFFFF"/>
        </a:solidFill>
      </xdr:grpSpPr>
      <xdr:sp>
        <xdr:nvSpPr>
          <xdr:cNvPr id="3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2028825</xdr:colOff>
      <xdr:row>3</xdr:row>
      <xdr:rowOff>104775</xdr:rowOff>
    </xdr:to>
    <xdr:pic>
      <xdr:nvPicPr>
        <xdr:cNvPr id="1" name="Picture 14" descr="ChemTRAC final logo.wmf"/>
        <xdr:cNvPicPr preferRelativeResize="1">
          <a:picLocks noChangeAspect="1"/>
        </xdr:cNvPicPr>
      </xdr:nvPicPr>
      <xdr:blipFill>
        <a:blip r:embed="rId1"/>
        <a:stretch>
          <a:fillRect/>
        </a:stretch>
      </xdr:blipFill>
      <xdr:spPr>
        <a:xfrm>
          <a:off x="2371725" y="0"/>
          <a:ext cx="2857500" cy="561975"/>
        </a:xfrm>
        <a:prstGeom prst="rect">
          <a:avLst/>
        </a:prstGeom>
        <a:noFill/>
        <a:ln w="9525" cmpd="sng">
          <a:noFill/>
        </a:ln>
      </xdr:spPr>
    </xdr:pic>
    <xdr:clientData/>
  </xdr:twoCellAnchor>
  <xdr:twoCellAnchor editAs="oneCell">
    <xdr:from>
      <xdr:col>4</xdr:col>
      <xdr:colOff>0</xdr:colOff>
      <xdr:row>33</xdr:row>
      <xdr:rowOff>0</xdr:rowOff>
    </xdr:from>
    <xdr:to>
      <xdr:col>4</xdr:col>
      <xdr:colOff>2238375</xdr:colOff>
      <xdr:row>34</xdr:row>
      <xdr:rowOff>257175</xdr:rowOff>
    </xdr:to>
    <xdr:pic>
      <xdr:nvPicPr>
        <xdr:cNvPr id="2" name="Picture 11" descr="Toronto647.wmf"/>
        <xdr:cNvPicPr preferRelativeResize="1">
          <a:picLocks noChangeAspect="1"/>
        </xdr:cNvPicPr>
      </xdr:nvPicPr>
      <xdr:blipFill>
        <a:blip r:embed="rId2"/>
        <a:stretch>
          <a:fillRect/>
        </a:stretch>
      </xdr:blipFill>
      <xdr:spPr>
        <a:xfrm>
          <a:off x="3200400" y="9305925"/>
          <a:ext cx="2238375" cy="571500"/>
        </a:xfrm>
        <a:prstGeom prst="rect">
          <a:avLst/>
        </a:prstGeom>
        <a:noFill/>
        <a:ln w="9525" cmpd="sng">
          <a:noFill/>
        </a:ln>
      </xdr:spPr>
    </xdr:pic>
    <xdr:clientData/>
  </xdr:twoCellAnchor>
  <xdr:twoCellAnchor editAs="oneCell">
    <xdr:from>
      <xdr:col>8</xdr:col>
      <xdr:colOff>1285875</xdr:colOff>
      <xdr:row>33</xdr:row>
      <xdr:rowOff>190500</xdr:rowOff>
    </xdr:from>
    <xdr:to>
      <xdr:col>11</xdr:col>
      <xdr:colOff>361950</xdr:colOff>
      <xdr:row>35</xdr:row>
      <xdr:rowOff>66675</xdr:rowOff>
    </xdr:to>
    <xdr:pic>
      <xdr:nvPicPr>
        <xdr:cNvPr id="3" name="Picture 13" descr="livegreen_B.wmf"/>
        <xdr:cNvPicPr preferRelativeResize="1">
          <a:picLocks noChangeAspect="1"/>
        </xdr:cNvPicPr>
      </xdr:nvPicPr>
      <xdr:blipFill>
        <a:blip r:embed="rId3"/>
        <a:stretch>
          <a:fillRect/>
        </a:stretch>
      </xdr:blipFill>
      <xdr:spPr>
        <a:xfrm>
          <a:off x="11430000" y="9496425"/>
          <a:ext cx="2047875" cy="504825"/>
        </a:xfrm>
        <a:prstGeom prst="rect">
          <a:avLst/>
        </a:prstGeom>
        <a:noFill/>
        <a:ln w="9525" cmpd="sng">
          <a:noFill/>
        </a:ln>
      </xdr:spPr>
    </xdr:pic>
    <xdr:clientData/>
  </xdr:twoCellAnchor>
  <xdr:twoCellAnchor>
    <xdr:from>
      <xdr:col>2</xdr:col>
      <xdr:colOff>0</xdr:colOff>
      <xdr:row>15</xdr:row>
      <xdr:rowOff>0</xdr:rowOff>
    </xdr:from>
    <xdr:to>
      <xdr:col>3</xdr:col>
      <xdr:colOff>9525</xdr:colOff>
      <xdr:row>15</xdr:row>
      <xdr:rowOff>0</xdr:rowOff>
    </xdr:to>
    <xdr:grpSp>
      <xdr:nvGrpSpPr>
        <xdr:cNvPr id="4" name="Group 298">
          <a:hlinkClick r:id="rId4"/>
        </xdr:cNvPr>
        <xdr:cNvGrpSpPr>
          <a:grpSpLocks/>
        </xdr:cNvGrpSpPr>
      </xdr:nvGrpSpPr>
      <xdr:grpSpPr>
        <a:xfrm>
          <a:off x="2114550" y="4019550"/>
          <a:ext cx="266700" cy="0"/>
          <a:chOff x="40" y="132"/>
          <a:chExt cx="110" cy="34"/>
        </a:xfrm>
        <a:solidFill>
          <a:srgbClr val="FFFFFF"/>
        </a:solidFill>
      </xdr:grpSpPr>
      <xdr:sp>
        <xdr:nvSpPr>
          <xdr:cNvPr id="5" name="Rounded Rectangle 15"/>
          <xdr:cNvSpPr>
            <a:spLocks/>
          </xdr:cNvSpPr>
        </xdr:nvSpPr>
        <xdr:spPr>
          <a:xfrm>
            <a:off x="40" y="4019550"/>
            <a:ext cx="106"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0" y="4019550"/>
            <a:ext cx="84"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9525</xdr:colOff>
      <xdr:row>5</xdr:row>
      <xdr:rowOff>238125</xdr:rowOff>
    </xdr:from>
    <xdr:to>
      <xdr:col>1</xdr:col>
      <xdr:colOff>1276350</xdr:colOff>
      <xdr:row>7</xdr:row>
      <xdr:rowOff>142875</xdr:rowOff>
    </xdr:to>
    <xdr:grpSp>
      <xdr:nvGrpSpPr>
        <xdr:cNvPr id="7" name="Group 298">
          <a:hlinkClick r:id="rId6"/>
        </xdr:cNvPr>
        <xdr:cNvGrpSpPr>
          <a:grpSpLocks/>
        </xdr:cNvGrpSpPr>
      </xdr:nvGrpSpPr>
      <xdr:grpSpPr>
        <a:xfrm>
          <a:off x="838200" y="1047750"/>
          <a:ext cx="1266825" cy="485775"/>
          <a:chOff x="40" y="132"/>
          <a:chExt cx="110" cy="34"/>
        </a:xfrm>
        <a:solidFill>
          <a:srgbClr val="FFFFFF"/>
        </a:solidFill>
      </xdr:grpSpPr>
      <xdr:sp>
        <xdr:nvSpPr>
          <xdr:cNvPr id="8" name="Rounded Rectangle 15"/>
          <xdr:cNvSpPr>
            <a:spLocks/>
          </xdr:cNvSpPr>
        </xdr:nvSpPr>
        <xdr:spPr>
          <a:xfrm>
            <a:off x="40" y="131"/>
            <a:ext cx="100"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2" y="138"/>
            <a:ext cx="86"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9525</xdr:colOff>
      <xdr:row>8</xdr:row>
      <xdr:rowOff>57150</xdr:rowOff>
    </xdr:from>
    <xdr:to>
      <xdr:col>2</xdr:col>
      <xdr:colOff>0</xdr:colOff>
      <xdr:row>9</xdr:row>
      <xdr:rowOff>266700</xdr:rowOff>
    </xdr:to>
    <xdr:grpSp>
      <xdr:nvGrpSpPr>
        <xdr:cNvPr id="10" name="Group 298">
          <a:hlinkClick r:id="rId8"/>
        </xdr:cNvPr>
        <xdr:cNvGrpSpPr>
          <a:grpSpLocks/>
        </xdr:cNvGrpSpPr>
      </xdr:nvGrpSpPr>
      <xdr:grpSpPr>
        <a:xfrm>
          <a:off x="838200" y="1685925"/>
          <a:ext cx="1276350" cy="447675"/>
          <a:chOff x="39" y="132"/>
          <a:chExt cx="111" cy="34"/>
        </a:xfrm>
        <a:solidFill>
          <a:srgbClr val="FFFFFF"/>
        </a:solidFill>
      </xdr:grpSpPr>
      <xdr:sp>
        <xdr:nvSpPr>
          <xdr:cNvPr id="11" name="Rounded Rectangle 15"/>
          <xdr:cNvSpPr>
            <a:spLocks/>
          </xdr:cNvSpPr>
        </xdr:nvSpPr>
        <xdr:spPr>
          <a:xfrm>
            <a:off x="39" y="128"/>
            <a:ext cx="102"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1" y="132"/>
            <a:ext cx="87" cy="26"/>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0</xdr:colOff>
      <xdr:row>10</xdr:row>
      <xdr:rowOff>161925</xdr:rowOff>
    </xdr:from>
    <xdr:to>
      <xdr:col>1</xdr:col>
      <xdr:colOff>1266825</xdr:colOff>
      <xdr:row>11</xdr:row>
      <xdr:rowOff>285750</xdr:rowOff>
    </xdr:to>
    <xdr:grpSp>
      <xdr:nvGrpSpPr>
        <xdr:cNvPr id="13" name="Group 298">
          <a:hlinkClick r:id="rId10"/>
        </xdr:cNvPr>
        <xdr:cNvGrpSpPr>
          <a:grpSpLocks/>
        </xdr:cNvGrpSpPr>
      </xdr:nvGrpSpPr>
      <xdr:grpSpPr>
        <a:xfrm>
          <a:off x="828675" y="2295525"/>
          <a:ext cx="1266825" cy="438150"/>
          <a:chOff x="40" y="132"/>
          <a:chExt cx="110" cy="34"/>
        </a:xfrm>
        <a:solidFill>
          <a:srgbClr val="FFFFFF"/>
        </a:solidFill>
      </xdr:grpSpPr>
      <xdr:sp>
        <xdr:nvSpPr>
          <xdr:cNvPr id="14" name="Rounded Rectangle 15"/>
          <xdr:cNvSpPr>
            <a:spLocks/>
          </xdr:cNvSpPr>
        </xdr:nvSpPr>
        <xdr:spPr>
          <a:xfrm>
            <a:off x="40" y="127"/>
            <a:ext cx="100"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2" y="134"/>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9525</xdr:colOff>
      <xdr:row>13</xdr:row>
      <xdr:rowOff>485775</xdr:rowOff>
    </xdr:from>
    <xdr:to>
      <xdr:col>2</xdr:col>
      <xdr:colOff>0</xdr:colOff>
      <xdr:row>14</xdr:row>
      <xdr:rowOff>114300</xdr:rowOff>
    </xdr:to>
    <xdr:grpSp>
      <xdr:nvGrpSpPr>
        <xdr:cNvPr id="16" name="Group 298">
          <a:hlinkClick r:id="rId12"/>
        </xdr:cNvPr>
        <xdr:cNvGrpSpPr>
          <a:grpSpLocks/>
        </xdr:cNvGrpSpPr>
      </xdr:nvGrpSpPr>
      <xdr:grpSpPr>
        <a:xfrm>
          <a:off x="838200" y="3457575"/>
          <a:ext cx="1276350" cy="466725"/>
          <a:chOff x="40" y="132"/>
          <a:chExt cx="111" cy="34"/>
        </a:xfrm>
        <a:solidFill>
          <a:srgbClr val="FFFFFF"/>
        </a:solidFill>
      </xdr:grpSpPr>
      <xdr:sp>
        <xdr:nvSpPr>
          <xdr:cNvPr id="17" name="Rounded Rectangle 15"/>
          <xdr:cNvSpPr>
            <a:spLocks/>
          </xdr:cNvSpPr>
        </xdr:nvSpPr>
        <xdr:spPr>
          <a:xfrm>
            <a:off x="40" y="128"/>
            <a:ext cx="99"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3"/>
          </xdr:cNvPr>
          <xdr:cNvSpPr txBox="1">
            <a:spLocks noChangeArrowheads="1"/>
          </xdr:cNvSpPr>
        </xdr:nvSpPr>
        <xdr:spPr>
          <a:xfrm>
            <a:off x="42" y="129"/>
            <a:ext cx="87"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19050</xdr:colOff>
      <xdr:row>15</xdr:row>
      <xdr:rowOff>57150</xdr:rowOff>
    </xdr:from>
    <xdr:to>
      <xdr:col>1</xdr:col>
      <xdr:colOff>1266825</xdr:colOff>
      <xdr:row>16</xdr:row>
      <xdr:rowOff>180975</xdr:rowOff>
    </xdr:to>
    <xdr:grpSp>
      <xdr:nvGrpSpPr>
        <xdr:cNvPr id="19" name="Group 298">
          <a:hlinkClick r:id="rId14"/>
        </xdr:cNvPr>
        <xdr:cNvGrpSpPr>
          <a:grpSpLocks/>
        </xdr:cNvGrpSpPr>
      </xdr:nvGrpSpPr>
      <xdr:grpSpPr>
        <a:xfrm>
          <a:off x="847725" y="4076700"/>
          <a:ext cx="1247775" cy="438150"/>
          <a:chOff x="40" y="132"/>
          <a:chExt cx="110" cy="34"/>
        </a:xfrm>
        <a:solidFill>
          <a:srgbClr val="FFFFFF"/>
        </a:solidFill>
      </xdr:grpSpPr>
      <xdr:sp>
        <xdr:nvSpPr>
          <xdr:cNvPr id="20" name="Rounded Rectangle 15"/>
          <xdr:cNvSpPr>
            <a:spLocks/>
          </xdr:cNvSpPr>
        </xdr:nvSpPr>
        <xdr:spPr>
          <a:xfrm>
            <a:off x="40" y="127"/>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5"/>
          </xdr:cNvPr>
          <xdr:cNvSpPr txBox="1">
            <a:spLocks noChangeArrowheads="1"/>
          </xdr:cNvSpPr>
        </xdr:nvSpPr>
        <xdr:spPr>
          <a:xfrm>
            <a:off x="41" y="133"/>
            <a:ext cx="8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19050</xdr:colOff>
      <xdr:row>17</xdr:row>
      <xdr:rowOff>19050</xdr:rowOff>
    </xdr:from>
    <xdr:to>
      <xdr:col>1</xdr:col>
      <xdr:colOff>1266825</xdr:colOff>
      <xdr:row>18</xdr:row>
      <xdr:rowOff>152400</xdr:rowOff>
    </xdr:to>
    <xdr:grpSp>
      <xdr:nvGrpSpPr>
        <xdr:cNvPr id="22" name="Group 298">
          <a:hlinkClick r:id="rId16"/>
        </xdr:cNvPr>
        <xdr:cNvGrpSpPr>
          <a:grpSpLocks/>
        </xdr:cNvGrpSpPr>
      </xdr:nvGrpSpPr>
      <xdr:grpSpPr>
        <a:xfrm>
          <a:off x="847725" y="4667250"/>
          <a:ext cx="1247775" cy="447675"/>
          <a:chOff x="40" y="132"/>
          <a:chExt cx="110" cy="34"/>
        </a:xfrm>
        <a:solidFill>
          <a:srgbClr val="FFFFFF"/>
        </a:solidFill>
      </xdr:grpSpPr>
      <xdr:sp>
        <xdr:nvSpPr>
          <xdr:cNvPr id="23" name="Rounded Rectangle 15"/>
          <xdr:cNvSpPr>
            <a:spLocks/>
          </xdr:cNvSpPr>
        </xdr:nvSpPr>
        <xdr:spPr>
          <a:xfrm>
            <a:off x="40" y="127"/>
            <a:ext cx="101"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7"/>
          </xdr:cNvPr>
          <xdr:cNvSpPr txBox="1">
            <a:spLocks noChangeArrowheads="1"/>
          </xdr:cNvSpPr>
        </xdr:nvSpPr>
        <xdr:spPr>
          <a:xfrm>
            <a:off x="41" y="134"/>
            <a:ext cx="87"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0</xdr:colOff>
      <xdr:row>19</xdr:row>
      <xdr:rowOff>9525</xdr:rowOff>
    </xdr:from>
    <xdr:to>
      <xdr:col>1</xdr:col>
      <xdr:colOff>1276350</xdr:colOff>
      <xdr:row>20</xdr:row>
      <xdr:rowOff>190500</xdr:rowOff>
    </xdr:to>
    <xdr:grpSp>
      <xdr:nvGrpSpPr>
        <xdr:cNvPr id="25" name="Group 298">
          <a:hlinkClick r:id="rId18"/>
        </xdr:cNvPr>
        <xdr:cNvGrpSpPr>
          <a:grpSpLocks/>
        </xdr:cNvGrpSpPr>
      </xdr:nvGrpSpPr>
      <xdr:grpSpPr>
        <a:xfrm>
          <a:off x="828675" y="5286375"/>
          <a:ext cx="1276350" cy="495300"/>
          <a:chOff x="40" y="132"/>
          <a:chExt cx="111" cy="34"/>
        </a:xfrm>
        <a:solidFill>
          <a:srgbClr val="FFFFFF"/>
        </a:solidFill>
      </xdr:grpSpPr>
      <xdr:sp>
        <xdr:nvSpPr>
          <xdr:cNvPr id="26" name="Rounded Rectangle 15"/>
          <xdr:cNvSpPr>
            <a:spLocks/>
          </xdr:cNvSpPr>
        </xdr:nvSpPr>
        <xdr:spPr>
          <a:xfrm>
            <a:off x="40" y="129"/>
            <a:ext cx="101" cy="31"/>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9"/>
          </xdr:cNvPr>
          <xdr:cNvSpPr txBox="1">
            <a:spLocks noChangeArrowheads="1"/>
          </xdr:cNvSpPr>
        </xdr:nvSpPr>
        <xdr:spPr>
          <a:xfrm>
            <a:off x="40" y="132"/>
            <a:ext cx="97" cy="21"/>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MPO &amp; Release</a:t>
            </a:r>
          </a:p>
        </xdr:txBody>
      </xdr:sp>
    </xdr:grpSp>
    <xdr:clientData/>
  </xdr:twoCellAnchor>
  <xdr:twoCellAnchor>
    <xdr:from>
      <xdr:col>1</xdr:col>
      <xdr:colOff>9525</xdr:colOff>
      <xdr:row>21</xdr:row>
      <xdr:rowOff>9525</xdr:rowOff>
    </xdr:from>
    <xdr:to>
      <xdr:col>2</xdr:col>
      <xdr:colOff>0</xdr:colOff>
      <xdr:row>22</xdr:row>
      <xdr:rowOff>123825</xdr:rowOff>
    </xdr:to>
    <xdr:grpSp>
      <xdr:nvGrpSpPr>
        <xdr:cNvPr id="28" name="Group 298">
          <a:hlinkClick r:id="rId20"/>
        </xdr:cNvPr>
        <xdr:cNvGrpSpPr>
          <a:grpSpLocks/>
        </xdr:cNvGrpSpPr>
      </xdr:nvGrpSpPr>
      <xdr:grpSpPr>
        <a:xfrm>
          <a:off x="838200" y="5915025"/>
          <a:ext cx="1276350" cy="428625"/>
          <a:chOff x="40" y="132"/>
          <a:chExt cx="111" cy="34"/>
        </a:xfrm>
        <a:solidFill>
          <a:srgbClr val="FFFFFF"/>
        </a:solidFill>
      </xdr:grpSpPr>
      <xdr:sp>
        <xdr:nvSpPr>
          <xdr:cNvPr id="29" name="Rounded Rectangle 15"/>
          <xdr:cNvSpPr>
            <a:spLocks/>
          </xdr:cNvSpPr>
        </xdr:nvSpPr>
        <xdr:spPr>
          <a:xfrm>
            <a:off x="40" y="126"/>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21"/>
          </xdr:cNvPr>
          <xdr:cNvSpPr txBox="1">
            <a:spLocks noChangeArrowheads="1"/>
          </xdr:cNvSpPr>
        </xdr:nvSpPr>
        <xdr:spPr>
          <a:xfrm>
            <a:off x="40" y="133"/>
            <a:ext cx="97"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19</xdr:row>
      <xdr:rowOff>0</xdr:rowOff>
    </xdr:from>
    <xdr:to>
      <xdr:col>1</xdr:col>
      <xdr:colOff>9525</xdr:colOff>
      <xdr:row>19</xdr:row>
      <xdr:rowOff>0</xdr:rowOff>
    </xdr:to>
    <xdr:grpSp>
      <xdr:nvGrpSpPr>
        <xdr:cNvPr id="31" name="Group 298">
          <a:hlinkClick r:id="rId22"/>
        </xdr:cNvPr>
        <xdr:cNvGrpSpPr>
          <a:grpSpLocks/>
        </xdr:cNvGrpSpPr>
      </xdr:nvGrpSpPr>
      <xdr:grpSpPr>
        <a:xfrm>
          <a:off x="0" y="5276850"/>
          <a:ext cx="838200" cy="0"/>
          <a:chOff x="40" y="132"/>
          <a:chExt cx="111" cy="34"/>
        </a:xfrm>
        <a:solidFill>
          <a:srgbClr val="FFFFFF"/>
        </a:solidFill>
      </xdr:grpSpPr>
      <xdr:sp>
        <xdr:nvSpPr>
          <xdr:cNvPr id="32" name="Rounded Rectangle 15"/>
          <xdr:cNvSpPr>
            <a:spLocks/>
          </xdr:cNvSpPr>
        </xdr:nvSpPr>
        <xdr:spPr>
          <a:xfrm>
            <a:off x="40" y="5276850"/>
            <a:ext cx="98"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3" name="TextBox 22">
            <a:hlinkClick r:id="rId23"/>
          </xdr:cNvPr>
          <xdr:cNvSpPr txBox="1">
            <a:spLocks noChangeArrowheads="1"/>
          </xdr:cNvSpPr>
        </xdr:nvSpPr>
        <xdr:spPr>
          <a:xfrm>
            <a:off x="40" y="5276850"/>
            <a:ext cx="92"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19050</xdr:colOff>
      <xdr:row>12</xdr:row>
      <xdr:rowOff>123825</xdr:rowOff>
    </xdr:from>
    <xdr:to>
      <xdr:col>1</xdr:col>
      <xdr:colOff>1266825</xdr:colOff>
      <xdr:row>13</xdr:row>
      <xdr:rowOff>314325</xdr:rowOff>
    </xdr:to>
    <xdr:grpSp>
      <xdr:nvGrpSpPr>
        <xdr:cNvPr id="34" name="Group 298">
          <a:hlinkClick r:id="rId24"/>
        </xdr:cNvPr>
        <xdr:cNvGrpSpPr>
          <a:grpSpLocks/>
        </xdr:cNvGrpSpPr>
      </xdr:nvGrpSpPr>
      <xdr:grpSpPr>
        <a:xfrm>
          <a:off x="847725" y="2886075"/>
          <a:ext cx="1247775" cy="400050"/>
          <a:chOff x="40" y="132"/>
          <a:chExt cx="110" cy="34"/>
        </a:xfrm>
        <a:solidFill>
          <a:srgbClr val="FFFFFF"/>
        </a:solidFill>
      </xdr:grpSpPr>
      <xdr:sp>
        <xdr:nvSpPr>
          <xdr:cNvPr id="35" name="Rounded Rectangle 15"/>
          <xdr:cNvSpPr>
            <a:spLocks/>
          </xdr:cNvSpPr>
        </xdr:nvSpPr>
        <xdr:spPr>
          <a:xfrm>
            <a:off x="40" y="127"/>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6" name="TextBox 22">
            <a:hlinkClick r:id="rId25"/>
          </xdr:cNvPr>
          <xdr:cNvSpPr txBox="1">
            <a:spLocks noChangeArrowheads="1"/>
          </xdr:cNvSpPr>
        </xdr:nvSpPr>
        <xdr:spPr>
          <a:xfrm>
            <a:off x="41" y="133"/>
            <a:ext cx="87"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0</xdr:col>
      <xdr:colOff>57150</xdr:colOff>
      <xdr:row>14</xdr:row>
      <xdr:rowOff>152400</xdr:rowOff>
    </xdr:from>
    <xdr:to>
      <xdr:col>0</xdr:col>
      <xdr:colOff>819150</xdr:colOff>
      <xdr:row>16</xdr:row>
      <xdr:rowOff>257175</xdr:rowOff>
    </xdr:to>
    <xdr:grpSp>
      <xdr:nvGrpSpPr>
        <xdr:cNvPr id="37" name="Group 304"/>
        <xdr:cNvGrpSpPr>
          <a:grpSpLocks/>
        </xdr:cNvGrpSpPr>
      </xdr:nvGrpSpPr>
      <xdr:grpSpPr>
        <a:xfrm>
          <a:off x="57150" y="3962400"/>
          <a:ext cx="762000" cy="628650"/>
          <a:chOff x="2" y="119"/>
          <a:chExt cx="47" cy="53"/>
        </a:xfrm>
        <a:solidFill>
          <a:srgbClr val="FFFFFF"/>
        </a:solidFill>
      </xdr:grpSpPr>
      <xdr:sp>
        <xdr:nvSpPr>
          <xdr:cNvPr id="38"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2381250</xdr:colOff>
      <xdr:row>3</xdr:row>
      <xdr:rowOff>104775</xdr:rowOff>
    </xdr:to>
    <xdr:pic>
      <xdr:nvPicPr>
        <xdr:cNvPr id="1" name="Picture 14" descr="ChemTRAC final logo.wmf"/>
        <xdr:cNvPicPr preferRelativeResize="1">
          <a:picLocks noChangeAspect="1"/>
        </xdr:cNvPicPr>
      </xdr:nvPicPr>
      <xdr:blipFill>
        <a:blip r:embed="rId1"/>
        <a:stretch>
          <a:fillRect/>
        </a:stretch>
      </xdr:blipFill>
      <xdr:spPr>
        <a:xfrm>
          <a:off x="2581275" y="0"/>
          <a:ext cx="2838450" cy="561975"/>
        </a:xfrm>
        <a:prstGeom prst="rect">
          <a:avLst/>
        </a:prstGeom>
        <a:noFill/>
        <a:ln w="9525" cmpd="sng">
          <a:noFill/>
        </a:ln>
      </xdr:spPr>
    </xdr:pic>
    <xdr:clientData/>
  </xdr:twoCellAnchor>
  <xdr:twoCellAnchor editAs="oneCell">
    <xdr:from>
      <xdr:col>8</xdr:col>
      <xdr:colOff>523875</xdr:colOff>
      <xdr:row>60</xdr:row>
      <xdr:rowOff>47625</xdr:rowOff>
    </xdr:from>
    <xdr:to>
      <xdr:col>11</xdr:col>
      <xdr:colOff>257175</xdr:colOff>
      <xdr:row>63</xdr:row>
      <xdr:rowOff>85725</xdr:rowOff>
    </xdr:to>
    <xdr:pic>
      <xdr:nvPicPr>
        <xdr:cNvPr id="2" name="Picture 13" descr="livegreen_B.wmf"/>
        <xdr:cNvPicPr preferRelativeResize="1">
          <a:picLocks noChangeAspect="1"/>
        </xdr:cNvPicPr>
      </xdr:nvPicPr>
      <xdr:blipFill>
        <a:blip r:embed="rId2"/>
        <a:stretch>
          <a:fillRect/>
        </a:stretch>
      </xdr:blipFill>
      <xdr:spPr>
        <a:xfrm>
          <a:off x="10991850" y="17259300"/>
          <a:ext cx="2571750" cy="638175"/>
        </a:xfrm>
        <a:prstGeom prst="rect">
          <a:avLst/>
        </a:prstGeom>
        <a:noFill/>
        <a:ln w="9525" cmpd="sng">
          <a:noFill/>
        </a:ln>
      </xdr:spPr>
    </xdr:pic>
    <xdr:clientData/>
  </xdr:twoCellAnchor>
  <xdr:twoCellAnchor editAs="oneCell">
    <xdr:from>
      <xdr:col>3</xdr:col>
      <xdr:colOff>142875</xdr:colOff>
      <xdr:row>60</xdr:row>
      <xdr:rowOff>114300</xdr:rowOff>
    </xdr:from>
    <xdr:to>
      <xdr:col>4</xdr:col>
      <xdr:colOff>1857375</xdr:colOff>
      <xdr:row>63</xdr:row>
      <xdr:rowOff>104775</xdr:rowOff>
    </xdr:to>
    <xdr:pic>
      <xdr:nvPicPr>
        <xdr:cNvPr id="3" name="Picture 11" descr="Toronto647.wmf"/>
        <xdr:cNvPicPr preferRelativeResize="1">
          <a:picLocks noChangeAspect="1"/>
        </xdr:cNvPicPr>
      </xdr:nvPicPr>
      <xdr:blipFill>
        <a:blip r:embed="rId3"/>
        <a:stretch>
          <a:fillRect/>
        </a:stretch>
      </xdr:blipFill>
      <xdr:spPr>
        <a:xfrm>
          <a:off x="2724150" y="17325975"/>
          <a:ext cx="2171700" cy="590550"/>
        </a:xfrm>
        <a:prstGeom prst="rect">
          <a:avLst/>
        </a:prstGeom>
        <a:noFill/>
        <a:ln w="9525" cmpd="sng">
          <a:noFill/>
        </a:ln>
      </xdr:spPr>
    </xdr:pic>
    <xdr:clientData/>
  </xdr:twoCellAnchor>
  <xdr:twoCellAnchor>
    <xdr:from>
      <xdr:col>2</xdr:col>
      <xdr:colOff>0</xdr:colOff>
      <xdr:row>15</xdr:row>
      <xdr:rowOff>0</xdr:rowOff>
    </xdr:from>
    <xdr:to>
      <xdr:col>3</xdr:col>
      <xdr:colOff>9525</xdr:colOff>
      <xdr:row>15</xdr:row>
      <xdr:rowOff>0</xdr:rowOff>
    </xdr:to>
    <xdr:grpSp>
      <xdr:nvGrpSpPr>
        <xdr:cNvPr id="4" name="Group 298">
          <a:hlinkClick r:id="rId4"/>
        </xdr:cNvPr>
        <xdr:cNvGrpSpPr>
          <a:grpSpLocks/>
        </xdr:cNvGrpSpPr>
      </xdr:nvGrpSpPr>
      <xdr:grpSpPr>
        <a:xfrm>
          <a:off x="2171700" y="5972175"/>
          <a:ext cx="419100" cy="0"/>
          <a:chOff x="40" y="132"/>
          <a:chExt cx="110" cy="34"/>
        </a:xfrm>
        <a:solidFill>
          <a:srgbClr val="FFFFFF"/>
        </a:solidFill>
      </xdr:grpSpPr>
      <xdr:sp>
        <xdr:nvSpPr>
          <xdr:cNvPr id="5" name="Rounded Rectangle 15"/>
          <xdr:cNvSpPr>
            <a:spLocks/>
          </xdr:cNvSpPr>
        </xdr:nvSpPr>
        <xdr:spPr>
          <a:xfrm>
            <a:off x="40" y="5972175"/>
            <a:ext cx="107"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29200331" y="5972175"/>
            <a:ext cx="90"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19050</xdr:colOff>
      <xdr:row>5</xdr:row>
      <xdr:rowOff>400050</xdr:rowOff>
    </xdr:from>
    <xdr:to>
      <xdr:col>2</xdr:col>
      <xdr:colOff>0</xdr:colOff>
      <xdr:row>6</xdr:row>
      <xdr:rowOff>476250</xdr:rowOff>
    </xdr:to>
    <xdr:grpSp>
      <xdr:nvGrpSpPr>
        <xdr:cNvPr id="7" name="Group 298">
          <a:hlinkClick r:id="rId6"/>
        </xdr:cNvPr>
        <xdr:cNvGrpSpPr>
          <a:grpSpLocks/>
        </xdr:cNvGrpSpPr>
      </xdr:nvGrpSpPr>
      <xdr:grpSpPr>
        <a:xfrm>
          <a:off x="847725" y="1209675"/>
          <a:ext cx="1323975" cy="485775"/>
          <a:chOff x="40" y="132"/>
          <a:chExt cx="110" cy="34"/>
        </a:xfrm>
        <a:solidFill>
          <a:srgbClr val="FFFFFF"/>
        </a:solidFill>
      </xdr:grpSpPr>
      <xdr:sp>
        <xdr:nvSpPr>
          <xdr:cNvPr id="8" name="Rounded Rectangle 15"/>
          <xdr:cNvSpPr>
            <a:spLocks/>
          </xdr:cNvSpPr>
        </xdr:nvSpPr>
        <xdr:spPr>
          <a:xfrm>
            <a:off x="40" y="131"/>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2" y="138"/>
            <a:ext cx="85"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9525</xdr:colOff>
      <xdr:row>6</xdr:row>
      <xdr:rowOff>628650</xdr:rowOff>
    </xdr:from>
    <xdr:to>
      <xdr:col>1</xdr:col>
      <xdr:colOff>1333500</xdr:colOff>
      <xdr:row>8</xdr:row>
      <xdr:rowOff>219075</xdr:rowOff>
    </xdr:to>
    <xdr:grpSp>
      <xdr:nvGrpSpPr>
        <xdr:cNvPr id="10" name="Group 298">
          <a:hlinkClick r:id="rId8"/>
        </xdr:cNvPr>
        <xdr:cNvGrpSpPr>
          <a:grpSpLocks/>
        </xdr:cNvGrpSpPr>
      </xdr:nvGrpSpPr>
      <xdr:grpSpPr>
        <a:xfrm>
          <a:off x="838200" y="1847850"/>
          <a:ext cx="1323975" cy="504825"/>
          <a:chOff x="39" y="132"/>
          <a:chExt cx="111" cy="34"/>
        </a:xfrm>
        <a:solidFill>
          <a:srgbClr val="FFFFFF"/>
        </a:solidFill>
      </xdr:grpSpPr>
      <xdr:sp>
        <xdr:nvSpPr>
          <xdr:cNvPr id="11" name="Rounded Rectangle 15"/>
          <xdr:cNvSpPr>
            <a:spLocks/>
          </xdr:cNvSpPr>
        </xdr:nvSpPr>
        <xdr:spPr>
          <a:xfrm>
            <a:off x="39" y="131"/>
            <a:ext cx="103"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3" y="135"/>
            <a:ext cx="85"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0</xdr:colOff>
      <xdr:row>8</xdr:row>
      <xdr:rowOff>361950</xdr:rowOff>
    </xdr:from>
    <xdr:to>
      <xdr:col>2</xdr:col>
      <xdr:colOff>0</xdr:colOff>
      <xdr:row>9</xdr:row>
      <xdr:rowOff>390525</xdr:rowOff>
    </xdr:to>
    <xdr:grpSp>
      <xdr:nvGrpSpPr>
        <xdr:cNvPr id="13" name="Group 298">
          <a:hlinkClick r:id="rId10"/>
        </xdr:cNvPr>
        <xdr:cNvGrpSpPr>
          <a:grpSpLocks/>
        </xdr:cNvGrpSpPr>
      </xdr:nvGrpSpPr>
      <xdr:grpSpPr>
        <a:xfrm>
          <a:off x="828675" y="2495550"/>
          <a:ext cx="1343025" cy="409575"/>
          <a:chOff x="40" y="132"/>
          <a:chExt cx="110" cy="34"/>
        </a:xfrm>
        <a:solidFill>
          <a:srgbClr val="FFFFFF"/>
        </a:solidFill>
      </xdr:grpSpPr>
      <xdr:sp>
        <xdr:nvSpPr>
          <xdr:cNvPr id="14" name="Rounded Rectangle 15"/>
          <xdr:cNvSpPr>
            <a:spLocks/>
          </xdr:cNvSpPr>
        </xdr:nvSpPr>
        <xdr:spPr>
          <a:xfrm>
            <a:off x="40" y="131"/>
            <a:ext cx="100" cy="36"/>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3" y="139"/>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19050</xdr:colOff>
      <xdr:row>12</xdr:row>
      <xdr:rowOff>542925</xdr:rowOff>
    </xdr:from>
    <xdr:to>
      <xdr:col>1</xdr:col>
      <xdr:colOff>1323975</xdr:colOff>
      <xdr:row>12</xdr:row>
      <xdr:rowOff>990600</xdr:rowOff>
    </xdr:to>
    <xdr:grpSp>
      <xdr:nvGrpSpPr>
        <xdr:cNvPr id="16" name="Group 298">
          <a:hlinkClick r:id="rId12"/>
        </xdr:cNvPr>
        <xdr:cNvGrpSpPr>
          <a:grpSpLocks/>
        </xdr:cNvGrpSpPr>
      </xdr:nvGrpSpPr>
      <xdr:grpSpPr>
        <a:xfrm>
          <a:off x="847725" y="4905375"/>
          <a:ext cx="1295400" cy="447675"/>
          <a:chOff x="40" y="132"/>
          <a:chExt cx="110" cy="34"/>
        </a:xfrm>
        <a:solidFill>
          <a:srgbClr val="FFFFFF"/>
        </a:solidFill>
      </xdr:grpSpPr>
      <xdr:sp>
        <xdr:nvSpPr>
          <xdr:cNvPr id="17" name="Rounded Rectangle 15"/>
          <xdr:cNvSpPr>
            <a:spLocks/>
          </xdr:cNvSpPr>
        </xdr:nvSpPr>
        <xdr:spPr>
          <a:xfrm>
            <a:off x="40" y="131"/>
            <a:ext cx="100"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3"/>
          </xdr:cNvPr>
          <xdr:cNvSpPr txBox="1">
            <a:spLocks noChangeArrowheads="1"/>
          </xdr:cNvSpPr>
        </xdr:nvSpPr>
        <xdr:spPr>
          <a:xfrm>
            <a:off x="41" y="138"/>
            <a:ext cx="84"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0</xdr:colOff>
      <xdr:row>13</xdr:row>
      <xdr:rowOff>85725</xdr:rowOff>
    </xdr:from>
    <xdr:to>
      <xdr:col>2</xdr:col>
      <xdr:colOff>0</xdr:colOff>
      <xdr:row>14</xdr:row>
      <xdr:rowOff>285750</xdr:rowOff>
    </xdr:to>
    <xdr:grpSp>
      <xdr:nvGrpSpPr>
        <xdr:cNvPr id="19" name="Group 298">
          <a:hlinkClick r:id="rId14"/>
        </xdr:cNvPr>
        <xdr:cNvGrpSpPr>
          <a:grpSpLocks/>
        </xdr:cNvGrpSpPr>
      </xdr:nvGrpSpPr>
      <xdr:grpSpPr>
        <a:xfrm>
          <a:off x="828675" y="5505450"/>
          <a:ext cx="1343025" cy="457200"/>
          <a:chOff x="40" y="132"/>
          <a:chExt cx="111" cy="34"/>
        </a:xfrm>
        <a:solidFill>
          <a:srgbClr val="FFFFFF"/>
        </a:solidFill>
      </xdr:grpSpPr>
      <xdr:sp>
        <xdr:nvSpPr>
          <xdr:cNvPr id="20" name="Rounded Rectangle 15"/>
          <xdr:cNvSpPr>
            <a:spLocks/>
          </xdr:cNvSpPr>
        </xdr:nvSpPr>
        <xdr:spPr>
          <a:xfrm>
            <a:off x="40" y="132"/>
            <a:ext cx="101"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5"/>
          </xdr:cNvPr>
          <xdr:cNvSpPr txBox="1">
            <a:spLocks noChangeArrowheads="1"/>
          </xdr:cNvSpPr>
        </xdr:nvSpPr>
        <xdr:spPr>
          <a:xfrm>
            <a:off x="40" y="137"/>
            <a:ext cx="97" cy="21"/>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MPO &amp; Release</a:t>
            </a:r>
          </a:p>
        </xdr:txBody>
      </xdr:sp>
    </xdr:grpSp>
    <xdr:clientData/>
  </xdr:twoCellAnchor>
  <xdr:twoCellAnchor>
    <xdr:from>
      <xdr:col>1</xdr:col>
      <xdr:colOff>9525</xdr:colOff>
      <xdr:row>15</xdr:row>
      <xdr:rowOff>142875</xdr:rowOff>
    </xdr:from>
    <xdr:to>
      <xdr:col>2</xdr:col>
      <xdr:colOff>0</xdr:colOff>
      <xdr:row>18</xdr:row>
      <xdr:rowOff>0</xdr:rowOff>
    </xdr:to>
    <xdr:grpSp>
      <xdr:nvGrpSpPr>
        <xdr:cNvPr id="22" name="Group 298">
          <a:hlinkClick r:id="rId16"/>
        </xdr:cNvPr>
        <xdr:cNvGrpSpPr>
          <a:grpSpLocks/>
        </xdr:cNvGrpSpPr>
      </xdr:nvGrpSpPr>
      <xdr:grpSpPr>
        <a:xfrm>
          <a:off x="838200" y="6115050"/>
          <a:ext cx="1333500" cy="476250"/>
          <a:chOff x="40" y="132"/>
          <a:chExt cx="111" cy="34"/>
        </a:xfrm>
        <a:solidFill>
          <a:srgbClr val="FFFFFF"/>
        </a:solidFill>
      </xdr:grpSpPr>
      <xdr:sp>
        <xdr:nvSpPr>
          <xdr:cNvPr id="23" name="Rounded Rectangle 15"/>
          <xdr:cNvSpPr>
            <a:spLocks/>
          </xdr:cNvSpPr>
        </xdr:nvSpPr>
        <xdr:spPr>
          <a:xfrm>
            <a:off x="40" y="132"/>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7"/>
          </xdr:cNvPr>
          <xdr:cNvSpPr txBox="1">
            <a:spLocks noChangeArrowheads="1"/>
          </xdr:cNvSpPr>
        </xdr:nvSpPr>
        <xdr:spPr>
          <a:xfrm>
            <a:off x="40" y="141"/>
            <a:ext cx="96"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0</xdr:colOff>
      <xdr:row>19</xdr:row>
      <xdr:rowOff>0</xdr:rowOff>
    </xdr:from>
    <xdr:to>
      <xdr:col>1</xdr:col>
      <xdr:colOff>9525</xdr:colOff>
      <xdr:row>19</xdr:row>
      <xdr:rowOff>0</xdr:rowOff>
    </xdr:to>
    <xdr:grpSp>
      <xdr:nvGrpSpPr>
        <xdr:cNvPr id="25" name="Group 298">
          <a:hlinkClick r:id="rId18"/>
        </xdr:cNvPr>
        <xdr:cNvGrpSpPr>
          <a:grpSpLocks/>
        </xdr:cNvGrpSpPr>
      </xdr:nvGrpSpPr>
      <xdr:grpSpPr>
        <a:xfrm>
          <a:off x="0" y="6800850"/>
          <a:ext cx="838200" cy="0"/>
          <a:chOff x="40" y="132"/>
          <a:chExt cx="111" cy="34"/>
        </a:xfrm>
        <a:solidFill>
          <a:srgbClr val="FFFFFF"/>
        </a:solidFill>
      </xdr:grpSpPr>
      <xdr:sp>
        <xdr:nvSpPr>
          <xdr:cNvPr id="26" name="Rounded Rectangle 15"/>
          <xdr:cNvSpPr>
            <a:spLocks/>
          </xdr:cNvSpPr>
        </xdr:nvSpPr>
        <xdr:spPr>
          <a:xfrm>
            <a:off x="40" y="6800850"/>
            <a:ext cx="98"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9"/>
          </xdr:cNvPr>
          <xdr:cNvSpPr txBox="1">
            <a:spLocks noChangeArrowheads="1"/>
          </xdr:cNvSpPr>
        </xdr:nvSpPr>
        <xdr:spPr>
          <a:xfrm>
            <a:off x="40" y="6800850"/>
            <a:ext cx="92"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19050</xdr:colOff>
      <xdr:row>9</xdr:row>
      <xdr:rowOff>552450</xdr:rowOff>
    </xdr:from>
    <xdr:to>
      <xdr:col>2</xdr:col>
      <xdr:colOff>0</xdr:colOff>
      <xdr:row>10</xdr:row>
      <xdr:rowOff>342900</xdr:rowOff>
    </xdr:to>
    <xdr:grpSp>
      <xdr:nvGrpSpPr>
        <xdr:cNvPr id="28" name="Group 298">
          <a:hlinkClick r:id="rId20"/>
        </xdr:cNvPr>
        <xdr:cNvGrpSpPr>
          <a:grpSpLocks/>
        </xdr:cNvGrpSpPr>
      </xdr:nvGrpSpPr>
      <xdr:grpSpPr>
        <a:xfrm>
          <a:off x="847725" y="3067050"/>
          <a:ext cx="1323975" cy="552450"/>
          <a:chOff x="40" y="132"/>
          <a:chExt cx="110" cy="34"/>
        </a:xfrm>
        <a:solidFill>
          <a:srgbClr val="FFFFFF"/>
        </a:solidFill>
      </xdr:grpSpPr>
      <xdr:sp>
        <xdr:nvSpPr>
          <xdr:cNvPr id="29" name="Rounded Rectangle 15"/>
          <xdr:cNvSpPr>
            <a:spLocks/>
          </xdr:cNvSpPr>
        </xdr:nvSpPr>
        <xdr:spPr>
          <a:xfrm>
            <a:off x="40" y="132"/>
            <a:ext cx="103"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21"/>
          </xdr:cNvPr>
          <xdr:cNvSpPr txBox="1">
            <a:spLocks noChangeArrowheads="1"/>
          </xdr:cNvSpPr>
        </xdr:nvSpPr>
        <xdr:spPr>
          <a:xfrm>
            <a:off x="41" y="139"/>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0</xdr:colOff>
      <xdr:row>10</xdr:row>
      <xdr:rowOff>504825</xdr:rowOff>
    </xdr:from>
    <xdr:to>
      <xdr:col>2</xdr:col>
      <xdr:colOff>0</xdr:colOff>
      <xdr:row>11</xdr:row>
      <xdr:rowOff>114300</xdr:rowOff>
    </xdr:to>
    <xdr:grpSp>
      <xdr:nvGrpSpPr>
        <xdr:cNvPr id="31" name="Group 298">
          <a:hlinkClick r:id="rId22"/>
        </xdr:cNvPr>
        <xdr:cNvGrpSpPr>
          <a:grpSpLocks/>
        </xdr:cNvGrpSpPr>
      </xdr:nvGrpSpPr>
      <xdr:grpSpPr>
        <a:xfrm>
          <a:off x="828675" y="3781425"/>
          <a:ext cx="1343025" cy="400050"/>
          <a:chOff x="40" y="132"/>
          <a:chExt cx="111" cy="34"/>
        </a:xfrm>
        <a:solidFill>
          <a:srgbClr val="FFFFFF"/>
        </a:solidFill>
      </xdr:grpSpPr>
      <xdr:sp>
        <xdr:nvSpPr>
          <xdr:cNvPr id="32" name="Rounded Rectangle 15"/>
          <xdr:cNvSpPr>
            <a:spLocks/>
          </xdr:cNvSpPr>
        </xdr:nvSpPr>
        <xdr:spPr>
          <a:xfrm>
            <a:off x="40" y="132"/>
            <a:ext cx="100"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3" name="TextBox 22">
            <a:hlinkClick r:id="rId23"/>
          </xdr:cNvPr>
          <xdr:cNvSpPr txBox="1">
            <a:spLocks noChangeArrowheads="1"/>
          </xdr:cNvSpPr>
        </xdr:nvSpPr>
        <xdr:spPr>
          <a:xfrm>
            <a:off x="42" y="132"/>
            <a:ext cx="87"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9525</xdr:colOff>
      <xdr:row>11</xdr:row>
      <xdr:rowOff>247650</xdr:rowOff>
    </xdr:from>
    <xdr:to>
      <xdr:col>1</xdr:col>
      <xdr:colOff>1323975</xdr:colOff>
      <xdr:row>12</xdr:row>
      <xdr:rowOff>390525</xdr:rowOff>
    </xdr:to>
    <xdr:grpSp>
      <xdr:nvGrpSpPr>
        <xdr:cNvPr id="34" name="Group 298">
          <a:hlinkClick r:id="rId24"/>
        </xdr:cNvPr>
        <xdr:cNvGrpSpPr>
          <a:grpSpLocks/>
        </xdr:cNvGrpSpPr>
      </xdr:nvGrpSpPr>
      <xdr:grpSpPr>
        <a:xfrm>
          <a:off x="838200" y="4314825"/>
          <a:ext cx="1314450" cy="438150"/>
          <a:chOff x="40" y="132"/>
          <a:chExt cx="110" cy="34"/>
        </a:xfrm>
        <a:solidFill>
          <a:srgbClr val="FFFFFF"/>
        </a:solidFill>
      </xdr:grpSpPr>
      <xdr:sp>
        <xdr:nvSpPr>
          <xdr:cNvPr id="35" name="Rounded Rectangle 15"/>
          <xdr:cNvSpPr>
            <a:spLocks/>
          </xdr:cNvSpPr>
        </xdr:nvSpPr>
        <xdr:spPr>
          <a:xfrm>
            <a:off x="40" y="132"/>
            <a:ext cx="103"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6" name="TextBox 22">
            <a:hlinkClick r:id="rId25"/>
          </xdr:cNvPr>
          <xdr:cNvSpPr txBox="1">
            <a:spLocks noChangeArrowheads="1"/>
          </xdr:cNvSpPr>
        </xdr:nvSpPr>
        <xdr:spPr>
          <a:xfrm>
            <a:off x="41" y="138"/>
            <a:ext cx="87"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0</xdr:col>
      <xdr:colOff>47625</xdr:colOff>
      <xdr:row>12</xdr:row>
      <xdr:rowOff>438150</xdr:rowOff>
    </xdr:from>
    <xdr:to>
      <xdr:col>0</xdr:col>
      <xdr:colOff>819150</xdr:colOff>
      <xdr:row>13</xdr:row>
      <xdr:rowOff>9525</xdr:rowOff>
    </xdr:to>
    <xdr:grpSp>
      <xdr:nvGrpSpPr>
        <xdr:cNvPr id="37" name="Group 304"/>
        <xdr:cNvGrpSpPr>
          <a:grpSpLocks/>
        </xdr:cNvGrpSpPr>
      </xdr:nvGrpSpPr>
      <xdr:grpSpPr>
        <a:xfrm>
          <a:off x="47625" y="4800600"/>
          <a:ext cx="771525" cy="628650"/>
          <a:chOff x="2" y="119"/>
          <a:chExt cx="47" cy="53"/>
        </a:xfrm>
        <a:solidFill>
          <a:srgbClr val="FFFFFF"/>
        </a:solidFill>
      </xdr:grpSpPr>
      <xdr:sp>
        <xdr:nvSpPr>
          <xdr:cNvPr id="38"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5</xdr:col>
      <xdr:colOff>95250</xdr:colOff>
      <xdr:row>2</xdr:row>
      <xdr:rowOff>180975</xdr:rowOff>
    </xdr:to>
    <xdr:pic>
      <xdr:nvPicPr>
        <xdr:cNvPr id="1" name="Picture 14" descr="ChemTRAC final logo.wmf"/>
        <xdr:cNvPicPr preferRelativeResize="1">
          <a:picLocks noChangeAspect="1"/>
        </xdr:cNvPicPr>
      </xdr:nvPicPr>
      <xdr:blipFill>
        <a:blip r:embed="rId1"/>
        <a:stretch>
          <a:fillRect/>
        </a:stretch>
      </xdr:blipFill>
      <xdr:spPr>
        <a:xfrm>
          <a:off x="2600325" y="0"/>
          <a:ext cx="2847975" cy="561975"/>
        </a:xfrm>
        <a:prstGeom prst="rect">
          <a:avLst/>
        </a:prstGeom>
        <a:noFill/>
        <a:ln w="9525" cmpd="sng">
          <a:noFill/>
        </a:ln>
      </xdr:spPr>
    </xdr:pic>
    <xdr:clientData/>
  </xdr:twoCellAnchor>
  <xdr:twoCellAnchor editAs="oneCell">
    <xdr:from>
      <xdr:col>3</xdr:col>
      <xdr:colOff>0</xdr:colOff>
      <xdr:row>28</xdr:row>
      <xdr:rowOff>0</xdr:rowOff>
    </xdr:from>
    <xdr:to>
      <xdr:col>4</xdr:col>
      <xdr:colOff>1371600</xdr:colOff>
      <xdr:row>31</xdr:row>
      <xdr:rowOff>28575</xdr:rowOff>
    </xdr:to>
    <xdr:pic>
      <xdr:nvPicPr>
        <xdr:cNvPr id="2" name="Picture 11" descr="Toronto647.wmf"/>
        <xdr:cNvPicPr preferRelativeResize="1">
          <a:picLocks noChangeAspect="1"/>
        </xdr:cNvPicPr>
      </xdr:nvPicPr>
      <xdr:blipFill>
        <a:blip r:embed="rId2"/>
        <a:stretch>
          <a:fillRect/>
        </a:stretch>
      </xdr:blipFill>
      <xdr:spPr>
        <a:xfrm>
          <a:off x="2600325" y="7610475"/>
          <a:ext cx="2238375" cy="542925"/>
        </a:xfrm>
        <a:prstGeom prst="rect">
          <a:avLst/>
        </a:prstGeom>
        <a:noFill/>
        <a:ln w="9525" cmpd="sng">
          <a:noFill/>
        </a:ln>
      </xdr:spPr>
    </xdr:pic>
    <xdr:clientData/>
  </xdr:twoCellAnchor>
  <xdr:twoCellAnchor editAs="oneCell">
    <xdr:from>
      <xdr:col>7</xdr:col>
      <xdr:colOff>0</xdr:colOff>
      <xdr:row>29</xdr:row>
      <xdr:rowOff>0</xdr:rowOff>
    </xdr:from>
    <xdr:to>
      <xdr:col>9</xdr:col>
      <xdr:colOff>133350</xdr:colOff>
      <xdr:row>31</xdr:row>
      <xdr:rowOff>123825</xdr:rowOff>
    </xdr:to>
    <xdr:pic>
      <xdr:nvPicPr>
        <xdr:cNvPr id="3" name="Picture 13" descr="livegreen_B.wmf"/>
        <xdr:cNvPicPr preferRelativeResize="1">
          <a:picLocks noChangeAspect="1"/>
        </xdr:cNvPicPr>
      </xdr:nvPicPr>
      <xdr:blipFill>
        <a:blip r:embed="rId3"/>
        <a:stretch>
          <a:fillRect/>
        </a:stretch>
      </xdr:blipFill>
      <xdr:spPr>
        <a:xfrm>
          <a:off x="7867650" y="7762875"/>
          <a:ext cx="2085975" cy="485775"/>
        </a:xfrm>
        <a:prstGeom prst="rect">
          <a:avLst/>
        </a:prstGeom>
        <a:noFill/>
        <a:ln w="9525" cmpd="sng">
          <a:noFill/>
        </a:ln>
      </xdr:spPr>
    </xdr:pic>
    <xdr:clientData/>
  </xdr:twoCellAnchor>
  <xdr:twoCellAnchor>
    <xdr:from>
      <xdr:col>2</xdr:col>
      <xdr:colOff>0</xdr:colOff>
      <xdr:row>13</xdr:row>
      <xdr:rowOff>0</xdr:rowOff>
    </xdr:from>
    <xdr:to>
      <xdr:col>3</xdr:col>
      <xdr:colOff>9525</xdr:colOff>
      <xdr:row>13</xdr:row>
      <xdr:rowOff>0</xdr:rowOff>
    </xdr:to>
    <xdr:grpSp>
      <xdr:nvGrpSpPr>
        <xdr:cNvPr id="4" name="Group 298">
          <a:hlinkClick r:id="rId4"/>
        </xdr:cNvPr>
        <xdr:cNvGrpSpPr>
          <a:grpSpLocks/>
        </xdr:cNvGrpSpPr>
      </xdr:nvGrpSpPr>
      <xdr:grpSpPr>
        <a:xfrm>
          <a:off x="2238375" y="3876675"/>
          <a:ext cx="371475" cy="0"/>
          <a:chOff x="40" y="132"/>
          <a:chExt cx="110" cy="34"/>
        </a:xfrm>
        <a:solidFill>
          <a:srgbClr val="FFFFFF"/>
        </a:solidFill>
      </xdr:grpSpPr>
      <xdr:sp>
        <xdr:nvSpPr>
          <xdr:cNvPr id="5" name="Rounded Rectangle 15"/>
          <xdr:cNvSpPr>
            <a:spLocks/>
          </xdr:cNvSpPr>
        </xdr:nvSpPr>
        <xdr:spPr>
          <a:xfrm>
            <a:off x="40" y="3876675"/>
            <a:ext cx="104"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0" y="3876675"/>
            <a:ext cx="87"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0</xdr:col>
      <xdr:colOff>0</xdr:colOff>
      <xdr:row>17</xdr:row>
      <xdr:rowOff>0</xdr:rowOff>
    </xdr:from>
    <xdr:to>
      <xdr:col>1</xdr:col>
      <xdr:colOff>9525</xdr:colOff>
      <xdr:row>17</xdr:row>
      <xdr:rowOff>0</xdr:rowOff>
    </xdr:to>
    <xdr:grpSp>
      <xdr:nvGrpSpPr>
        <xdr:cNvPr id="7" name="Group 298">
          <a:hlinkClick r:id="rId6"/>
        </xdr:cNvPr>
        <xdr:cNvGrpSpPr>
          <a:grpSpLocks/>
        </xdr:cNvGrpSpPr>
      </xdr:nvGrpSpPr>
      <xdr:grpSpPr>
        <a:xfrm>
          <a:off x="0" y="4629150"/>
          <a:ext cx="876300" cy="0"/>
          <a:chOff x="40" y="132"/>
          <a:chExt cx="111" cy="34"/>
        </a:xfrm>
        <a:solidFill>
          <a:srgbClr val="FFFFFF"/>
        </a:solidFill>
      </xdr:grpSpPr>
      <xdr:sp>
        <xdr:nvSpPr>
          <xdr:cNvPr id="8" name="Rounded Rectangle 15"/>
          <xdr:cNvSpPr>
            <a:spLocks/>
          </xdr:cNvSpPr>
        </xdr:nvSpPr>
        <xdr:spPr>
          <a:xfrm>
            <a:off x="40" y="4629150"/>
            <a:ext cx="97"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9" name="TextBox 22">
            <a:hlinkClick r:id="rId7"/>
          </xdr:cNvPr>
          <xdr:cNvSpPr txBox="1">
            <a:spLocks noChangeArrowheads="1"/>
          </xdr:cNvSpPr>
        </xdr:nvSpPr>
        <xdr:spPr>
          <a:xfrm>
            <a:off x="40" y="4629150"/>
            <a:ext cx="97"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0</xdr:colOff>
      <xdr:row>5</xdr:row>
      <xdr:rowOff>19050</xdr:rowOff>
    </xdr:from>
    <xdr:to>
      <xdr:col>2</xdr:col>
      <xdr:colOff>0</xdr:colOff>
      <xdr:row>6</xdr:row>
      <xdr:rowOff>152400</xdr:rowOff>
    </xdr:to>
    <xdr:grpSp>
      <xdr:nvGrpSpPr>
        <xdr:cNvPr id="10" name="Group 298">
          <a:hlinkClick r:id="rId8"/>
        </xdr:cNvPr>
        <xdr:cNvGrpSpPr>
          <a:grpSpLocks/>
        </xdr:cNvGrpSpPr>
      </xdr:nvGrpSpPr>
      <xdr:grpSpPr>
        <a:xfrm>
          <a:off x="866775" y="1219200"/>
          <a:ext cx="1371600" cy="495300"/>
          <a:chOff x="40" y="132"/>
          <a:chExt cx="110" cy="34"/>
        </a:xfrm>
        <a:solidFill>
          <a:srgbClr val="FFFFFF"/>
        </a:solidFill>
      </xdr:grpSpPr>
      <xdr:sp>
        <xdr:nvSpPr>
          <xdr:cNvPr id="11" name="Rounded Rectangle 15"/>
          <xdr:cNvSpPr>
            <a:spLocks/>
          </xdr:cNvSpPr>
        </xdr:nvSpPr>
        <xdr:spPr>
          <a:xfrm>
            <a:off x="40" y="130"/>
            <a:ext cx="100"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2" name="TextBox 22">
            <a:hlinkClick r:id="rId9"/>
          </xdr:cNvPr>
          <xdr:cNvSpPr txBox="1">
            <a:spLocks noChangeArrowheads="1"/>
          </xdr:cNvSpPr>
        </xdr:nvSpPr>
        <xdr:spPr>
          <a:xfrm>
            <a:off x="42" y="137"/>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9525</xdr:colOff>
      <xdr:row>6</xdr:row>
      <xdr:rowOff>304800</xdr:rowOff>
    </xdr:from>
    <xdr:to>
      <xdr:col>1</xdr:col>
      <xdr:colOff>1352550</xdr:colOff>
      <xdr:row>7</xdr:row>
      <xdr:rowOff>219075</xdr:rowOff>
    </xdr:to>
    <xdr:grpSp>
      <xdr:nvGrpSpPr>
        <xdr:cNvPr id="13" name="Group 298">
          <a:hlinkClick r:id="rId10"/>
        </xdr:cNvPr>
        <xdr:cNvGrpSpPr>
          <a:grpSpLocks/>
        </xdr:cNvGrpSpPr>
      </xdr:nvGrpSpPr>
      <xdr:grpSpPr>
        <a:xfrm>
          <a:off x="876300" y="1866900"/>
          <a:ext cx="1343025" cy="495300"/>
          <a:chOff x="39" y="132"/>
          <a:chExt cx="111" cy="34"/>
        </a:xfrm>
        <a:solidFill>
          <a:srgbClr val="FFFFFF"/>
        </a:solidFill>
      </xdr:grpSpPr>
      <xdr:sp>
        <xdr:nvSpPr>
          <xdr:cNvPr id="14" name="Rounded Rectangle 15"/>
          <xdr:cNvSpPr>
            <a:spLocks/>
          </xdr:cNvSpPr>
        </xdr:nvSpPr>
        <xdr:spPr>
          <a:xfrm>
            <a:off x="39" y="130"/>
            <a:ext cx="102"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5" name="TextBox 22">
            <a:hlinkClick r:id="rId11"/>
          </xdr:cNvPr>
          <xdr:cNvSpPr txBox="1">
            <a:spLocks noChangeArrowheads="1"/>
          </xdr:cNvSpPr>
        </xdr:nvSpPr>
        <xdr:spPr>
          <a:xfrm>
            <a:off x="40" y="134"/>
            <a:ext cx="88"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28575</xdr:colOff>
      <xdr:row>8</xdr:row>
      <xdr:rowOff>123825</xdr:rowOff>
    </xdr:from>
    <xdr:to>
      <xdr:col>2</xdr:col>
      <xdr:colOff>0</xdr:colOff>
      <xdr:row>8</xdr:row>
      <xdr:rowOff>600075</xdr:rowOff>
    </xdr:to>
    <xdr:grpSp>
      <xdr:nvGrpSpPr>
        <xdr:cNvPr id="16" name="Group 298">
          <a:hlinkClick r:id="rId12"/>
        </xdr:cNvPr>
        <xdr:cNvGrpSpPr>
          <a:grpSpLocks/>
        </xdr:cNvGrpSpPr>
      </xdr:nvGrpSpPr>
      <xdr:grpSpPr>
        <a:xfrm>
          <a:off x="895350" y="2514600"/>
          <a:ext cx="1343025" cy="476250"/>
          <a:chOff x="41" y="132"/>
          <a:chExt cx="109" cy="34"/>
        </a:xfrm>
        <a:solidFill>
          <a:srgbClr val="FFFFFF"/>
        </a:solidFill>
      </xdr:grpSpPr>
      <xdr:sp>
        <xdr:nvSpPr>
          <xdr:cNvPr id="17" name="Rounded Rectangle 15"/>
          <xdr:cNvSpPr>
            <a:spLocks/>
          </xdr:cNvSpPr>
        </xdr:nvSpPr>
        <xdr:spPr>
          <a:xfrm>
            <a:off x="41" y="131"/>
            <a:ext cx="100"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8" name="TextBox 22">
            <a:hlinkClick r:id="rId13"/>
          </xdr:cNvPr>
          <xdr:cNvSpPr txBox="1">
            <a:spLocks noChangeArrowheads="1"/>
          </xdr:cNvSpPr>
        </xdr:nvSpPr>
        <xdr:spPr>
          <a:xfrm>
            <a:off x="41" y="136"/>
            <a:ext cx="84" cy="20"/>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Rotogravure</a:t>
            </a:r>
          </a:p>
        </xdr:txBody>
      </xdr:sp>
    </xdr:grpSp>
    <xdr:clientData/>
  </xdr:twoCellAnchor>
  <xdr:twoCellAnchor>
    <xdr:from>
      <xdr:col>1</xdr:col>
      <xdr:colOff>47625</xdr:colOff>
      <xdr:row>9</xdr:row>
      <xdr:rowOff>9525</xdr:rowOff>
    </xdr:from>
    <xdr:to>
      <xdr:col>1</xdr:col>
      <xdr:colOff>1343025</xdr:colOff>
      <xdr:row>11</xdr:row>
      <xdr:rowOff>95250</xdr:rowOff>
    </xdr:to>
    <xdr:grpSp>
      <xdr:nvGrpSpPr>
        <xdr:cNvPr id="19" name="Group 298">
          <a:hlinkClick r:id="rId14"/>
        </xdr:cNvPr>
        <xdr:cNvGrpSpPr>
          <a:grpSpLocks/>
        </xdr:cNvGrpSpPr>
      </xdr:nvGrpSpPr>
      <xdr:grpSpPr>
        <a:xfrm>
          <a:off x="914400" y="3124200"/>
          <a:ext cx="1295400" cy="466725"/>
          <a:chOff x="40" y="132"/>
          <a:chExt cx="110" cy="34"/>
        </a:xfrm>
        <a:solidFill>
          <a:srgbClr val="FFFFFF"/>
        </a:solidFill>
      </xdr:grpSpPr>
      <xdr:sp>
        <xdr:nvSpPr>
          <xdr:cNvPr id="20" name="Rounded Rectangle 15"/>
          <xdr:cNvSpPr>
            <a:spLocks/>
          </xdr:cNvSpPr>
        </xdr:nvSpPr>
        <xdr:spPr>
          <a:xfrm>
            <a:off x="40" y="129"/>
            <a:ext cx="102" cy="32"/>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1" name="TextBox 22">
            <a:hlinkClick r:id="rId15"/>
          </xdr:cNvPr>
          <xdr:cNvSpPr txBox="1">
            <a:spLocks noChangeArrowheads="1"/>
          </xdr:cNvSpPr>
        </xdr:nvSpPr>
        <xdr:spPr>
          <a:xfrm>
            <a:off x="41" y="135"/>
            <a:ext cx="84"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19050</xdr:colOff>
      <xdr:row>12</xdr:row>
      <xdr:rowOff>66675</xdr:rowOff>
    </xdr:from>
    <xdr:to>
      <xdr:col>2</xdr:col>
      <xdr:colOff>0</xdr:colOff>
      <xdr:row>14</xdr:row>
      <xdr:rowOff>152400</xdr:rowOff>
    </xdr:to>
    <xdr:grpSp>
      <xdr:nvGrpSpPr>
        <xdr:cNvPr id="22" name="Group 298">
          <a:hlinkClick r:id="rId16"/>
        </xdr:cNvPr>
        <xdr:cNvGrpSpPr>
          <a:grpSpLocks/>
        </xdr:cNvGrpSpPr>
      </xdr:nvGrpSpPr>
      <xdr:grpSpPr>
        <a:xfrm>
          <a:off x="885825" y="3752850"/>
          <a:ext cx="1352550" cy="466725"/>
          <a:chOff x="40" y="132"/>
          <a:chExt cx="111" cy="34"/>
        </a:xfrm>
        <a:solidFill>
          <a:srgbClr val="FFFFFF"/>
        </a:solidFill>
      </xdr:grpSpPr>
      <xdr:sp>
        <xdr:nvSpPr>
          <xdr:cNvPr id="23" name="Rounded Rectangle 15"/>
          <xdr:cNvSpPr>
            <a:spLocks/>
          </xdr:cNvSpPr>
        </xdr:nvSpPr>
        <xdr:spPr>
          <a:xfrm>
            <a:off x="40" y="126"/>
            <a:ext cx="100" cy="32"/>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4" name="TextBox 22">
            <a:hlinkClick r:id="rId17"/>
          </xdr:cNvPr>
          <xdr:cNvSpPr txBox="1">
            <a:spLocks noChangeArrowheads="1"/>
          </xdr:cNvSpPr>
        </xdr:nvSpPr>
        <xdr:spPr>
          <a:xfrm>
            <a:off x="42" y="127"/>
            <a:ext cx="84" cy="3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28575</xdr:colOff>
      <xdr:row>15</xdr:row>
      <xdr:rowOff>152400</xdr:rowOff>
    </xdr:from>
    <xdr:to>
      <xdr:col>2</xdr:col>
      <xdr:colOff>0</xdr:colOff>
      <xdr:row>18</xdr:row>
      <xdr:rowOff>9525</xdr:rowOff>
    </xdr:to>
    <xdr:grpSp>
      <xdr:nvGrpSpPr>
        <xdr:cNvPr id="25" name="Group 298">
          <a:hlinkClick r:id="rId18"/>
        </xdr:cNvPr>
        <xdr:cNvGrpSpPr>
          <a:grpSpLocks/>
        </xdr:cNvGrpSpPr>
      </xdr:nvGrpSpPr>
      <xdr:grpSpPr>
        <a:xfrm>
          <a:off x="895350" y="4400550"/>
          <a:ext cx="1343025" cy="438150"/>
          <a:chOff x="40" y="132"/>
          <a:chExt cx="110" cy="34"/>
        </a:xfrm>
        <a:solidFill>
          <a:srgbClr val="FFFFFF"/>
        </a:solidFill>
      </xdr:grpSpPr>
      <xdr:sp>
        <xdr:nvSpPr>
          <xdr:cNvPr id="26" name="Rounded Rectangle 15"/>
          <xdr:cNvSpPr>
            <a:spLocks/>
          </xdr:cNvSpPr>
        </xdr:nvSpPr>
        <xdr:spPr>
          <a:xfrm>
            <a:off x="40" y="121"/>
            <a:ext cx="102"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7" name="TextBox 22">
            <a:hlinkClick r:id="rId19"/>
          </xdr:cNvPr>
          <xdr:cNvSpPr txBox="1">
            <a:spLocks noChangeArrowheads="1"/>
          </xdr:cNvSpPr>
        </xdr:nvSpPr>
        <xdr:spPr>
          <a:xfrm>
            <a:off x="40" y="128"/>
            <a:ext cx="87"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9525</xdr:colOff>
      <xdr:row>20</xdr:row>
      <xdr:rowOff>28575</xdr:rowOff>
    </xdr:from>
    <xdr:to>
      <xdr:col>1</xdr:col>
      <xdr:colOff>1323975</xdr:colOff>
      <xdr:row>22</xdr:row>
      <xdr:rowOff>9525</xdr:rowOff>
    </xdr:to>
    <xdr:grpSp>
      <xdr:nvGrpSpPr>
        <xdr:cNvPr id="28" name="Group 298">
          <a:hlinkClick r:id="rId20"/>
        </xdr:cNvPr>
        <xdr:cNvGrpSpPr>
          <a:grpSpLocks/>
        </xdr:cNvGrpSpPr>
      </xdr:nvGrpSpPr>
      <xdr:grpSpPr>
        <a:xfrm>
          <a:off x="876300" y="4991100"/>
          <a:ext cx="1314450" cy="438150"/>
          <a:chOff x="40" y="132"/>
          <a:chExt cx="110" cy="34"/>
        </a:xfrm>
        <a:solidFill>
          <a:srgbClr val="FFFFFF"/>
        </a:solidFill>
      </xdr:grpSpPr>
      <xdr:sp>
        <xdr:nvSpPr>
          <xdr:cNvPr id="29" name="Rounded Rectangle 15"/>
          <xdr:cNvSpPr>
            <a:spLocks/>
          </xdr:cNvSpPr>
        </xdr:nvSpPr>
        <xdr:spPr>
          <a:xfrm>
            <a:off x="40" y="119"/>
            <a:ext cx="103"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0" name="TextBox 22">
            <a:hlinkClick r:id="rId21"/>
          </xdr:cNvPr>
          <xdr:cNvSpPr txBox="1">
            <a:spLocks noChangeArrowheads="1"/>
          </xdr:cNvSpPr>
        </xdr:nvSpPr>
        <xdr:spPr>
          <a:xfrm>
            <a:off x="41" y="127"/>
            <a:ext cx="8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0</xdr:colOff>
      <xdr:row>22</xdr:row>
      <xdr:rowOff>180975</xdr:rowOff>
    </xdr:from>
    <xdr:to>
      <xdr:col>2</xdr:col>
      <xdr:colOff>0</xdr:colOff>
      <xdr:row>22</xdr:row>
      <xdr:rowOff>638175</xdr:rowOff>
    </xdr:to>
    <xdr:grpSp>
      <xdr:nvGrpSpPr>
        <xdr:cNvPr id="31" name="Group 298">
          <a:hlinkClick r:id="rId22"/>
        </xdr:cNvPr>
        <xdr:cNvGrpSpPr>
          <a:grpSpLocks/>
        </xdr:cNvGrpSpPr>
      </xdr:nvGrpSpPr>
      <xdr:grpSpPr>
        <a:xfrm>
          <a:off x="866775" y="5600700"/>
          <a:ext cx="1371600" cy="457200"/>
          <a:chOff x="40" y="132"/>
          <a:chExt cx="111" cy="34"/>
        </a:xfrm>
        <a:solidFill>
          <a:srgbClr val="FFFFFF"/>
        </a:solidFill>
      </xdr:grpSpPr>
      <xdr:sp>
        <xdr:nvSpPr>
          <xdr:cNvPr id="32" name="Rounded Rectangle 15"/>
          <xdr:cNvSpPr>
            <a:spLocks/>
          </xdr:cNvSpPr>
        </xdr:nvSpPr>
        <xdr:spPr>
          <a:xfrm>
            <a:off x="40" y="121"/>
            <a:ext cx="101" cy="33"/>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3" name="TextBox 22">
            <a:hlinkClick r:id="rId23"/>
          </xdr:cNvPr>
          <xdr:cNvSpPr txBox="1">
            <a:spLocks noChangeArrowheads="1"/>
          </xdr:cNvSpPr>
        </xdr:nvSpPr>
        <xdr:spPr>
          <a:xfrm>
            <a:off x="40" y="126"/>
            <a:ext cx="99" cy="21"/>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MPO &amp; Release</a:t>
            </a:r>
          </a:p>
        </xdr:txBody>
      </xdr:sp>
    </xdr:grpSp>
    <xdr:clientData/>
  </xdr:twoCellAnchor>
  <xdr:twoCellAnchor>
    <xdr:from>
      <xdr:col>1</xdr:col>
      <xdr:colOff>19050</xdr:colOff>
      <xdr:row>22</xdr:row>
      <xdr:rowOff>781050</xdr:rowOff>
    </xdr:from>
    <xdr:to>
      <xdr:col>2</xdr:col>
      <xdr:colOff>0</xdr:colOff>
      <xdr:row>23</xdr:row>
      <xdr:rowOff>266700</xdr:rowOff>
    </xdr:to>
    <xdr:grpSp>
      <xdr:nvGrpSpPr>
        <xdr:cNvPr id="34" name="Group 298">
          <a:hlinkClick r:id="rId24"/>
        </xdr:cNvPr>
        <xdr:cNvGrpSpPr>
          <a:grpSpLocks/>
        </xdr:cNvGrpSpPr>
      </xdr:nvGrpSpPr>
      <xdr:grpSpPr>
        <a:xfrm>
          <a:off x="885825" y="6200775"/>
          <a:ext cx="1352550" cy="419100"/>
          <a:chOff x="40" y="132"/>
          <a:chExt cx="111" cy="34"/>
        </a:xfrm>
        <a:solidFill>
          <a:srgbClr val="FFFFFF"/>
        </a:solidFill>
      </xdr:grpSpPr>
      <xdr:sp>
        <xdr:nvSpPr>
          <xdr:cNvPr id="35" name="Rounded Rectangle 15"/>
          <xdr:cNvSpPr>
            <a:spLocks/>
          </xdr:cNvSpPr>
        </xdr:nvSpPr>
        <xdr:spPr>
          <a:xfrm>
            <a:off x="40" y="118"/>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6" name="TextBox 22">
            <a:hlinkClick r:id="rId25"/>
          </xdr:cNvPr>
          <xdr:cNvSpPr txBox="1">
            <a:spLocks noChangeArrowheads="1"/>
          </xdr:cNvSpPr>
        </xdr:nvSpPr>
        <xdr:spPr>
          <a:xfrm>
            <a:off x="40" y="126"/>
            <a:ext cx="98"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76200</xdr:colOff>
      <xdr:row>22</xdr:row>
      <xdr:rowOff>104775</xdr:rowOff>
    </xdr:from>
    <xdr:to>
      <xdr:col>0</xdr:col>
      <xdr:colOff>819150</xdr:colOff>
      <xdr:row>22</xdr:row>
      <xdr:rowOff>723900</xdr:rowOff>
    </xdr:to>
    <xdr:grpSp>
      <xdr:nvGrpSpPr>
        <xdr:cNvPr id="37" name="Group 304"/>
        <xdr:cNvGrpSpPr>
          <a:grpSpLocks/>
        </xdr:cNvGrpSpPr>
      </xdr:nvGrpSpPr>
      <xdr:grpSpPr>
        <a:xfrm>
          <a:off x="76200" y="5524500"/>
          <a:ext cx="742950" cy="619125"/>
          <a:chOff x="2" y="119"/>
          <a:chExt cx="47" cy="53"/>
        </a:xfrm>
        <a:solidFill>
          <a:srgbClr val="FFFFFF"/>
        </a:solidFill>
      </xdr:grpSpPr>
      <xdr:sp>
        <xdr:nvSpPr>
          <xdr:cNvPr id="38"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2857500</xdr:colOff>
      <xdr:row>3</xdr:row>
      <xdr:rowOff>104775</xdr:rowOff>
    </xdr:to>
    <xdr:pic>
      <xdr:nvPicPr>
        <xdr:cNvPr id="1" name="Picture 14" descr="ChemTRAC final logo.wmf"/>
        <xdr:cNvPicPr preferRelativeResize="1">
          <a:picLocks noChangeAspect="1"/>
        </xdr:cNvPicPr>
      </xdr:nvPicPr>
      <xdr:blipFill>
        <a:blip r:embed="rId1"/>
        <a:stretch>
          <a:fillRect/>
        </a:stretch>
      </xdr:blipFill>
      <xdr:spPr>
        <a:xfrm>
          <a:off x="2590800" y="0"/>
          <a:ext cx="2857500" cy="561975"/>
        </a:xfrm>
        <a:prstGeom prst="rect">
          <a:avLst/>
        </a:prstGeom>
        <a:noFill/>
        <a:ln w="9525" cmpd="sng">
          <a:noFill/>
        </a:ln>
      </xdr:spPr>
    </xdr:pic>
    <xdr:clientData/>
  </xdr:twoCellAnchor>
  <xdr:twoCellAnchor editAs="oneCell">
    <xdr:from>
      <xdr:col>3</xdr:col>
      <xdr:colOff>0</xdr:colOff>
      <xdr:row>28</xdr:row>
      <xdr:rowOff>95250</xdr:rowOff>
    </xdr:from>
    <xdr:to>
      <xdr:col>3</xdr:col>
      <xdr:colOff>2238375</xdr:colOff>
      <xdr:row>32</xdr:row>
      <xdr:rowOff>57150</xdr:rowOff>
    </xdr:to>
    <xdr:pic>
      <xdr:nvPicPr>
        <xdr:cNvPr id="2" name="Picture 11" descr="Toronto647.wmf"/>
        <xdr:cNvPicPr preferRelativeResize="1">
          <a:picLocks noChangeAspect="1"/>
        </xdr:cNvPicPr>
      </xdr:nvPicPr>
      <xdr:blipFill>
        <a:blip r:embed="rId2"/>
        <a:stretch>
          <a:fillRect/>
        </a:stretch>
      </xdr:blipFill>
      <xdr:spPr>
        <a:xfrm>
          <a:off x="2590800" y="9229725"/>
          <a:ext cx="2238375" cy="571500"/>
        </a:xfrm>
        <a:prstGeom prst="rect">
          <a:avLst/>
        </a:prstGeom>
        <a:noFill/>
        <a:ln w="9525" cmpd="sng">
          <a:noFill/>
        </a:ln>
      </xdr:spPr>
    </xdr:pic>
    <xdr:clientData/>
  </xdr:twoCellAnchor>
  <xdr:twoCellAnchor editAs="oneCell">
    <xdr:from>
      <xdr:col>3</xdr:col>
      <xdr:colOff>7229475</xdr:colOff>
      <xdr:row>29</xdr:row>
      <xdr:rowOff>95250</xdr:rowOff>
    </xdr:from>
    <xdr:to>
      <xdr:col>3</xdr:col>
      <xdr:colOff>9258300</xdr:colOff>
      <xdr:row>33</xdr:row>
      <xdr:rowOff>0</xdr:rowOff>
    </xdr:to>
    <xdr:pic>
      <xdr:nvPicPr>
        <xdr:cNvPr id="3" name="Picture 13" descr="livegreen_B.wmf"/>
        <xdr:cNvPicPr preferRelativeResize="1">
          <a:picLocks noChangeAspect="1"/>
        </xdr:cNvPicPr>
      </xdr:nvPicPr>
      <xdr:blipFill>
        <a:blip r:embed="rId3"/>
        <a:stretch>
          <a:fillRect/>
        </a:stretch>
      </xdr:blipFill>
      <xdr:spPr>
        <a:xfrm>
          <a:off x="9820275" y="9382125"/>
          <a:ext cx="2028825" cy="514350"/>
        </a:xfrm>
        <a:prstGeom prst="rect">
          <a:avLst/>
        </a:prstGeom>
        <a:noFill/>
        <a:ln w="9525" cmpd="sng">
          <a:noFill/>
        </a:ln>
      </xdr:spPr>
    </xdr:pic>
    <xdr:clientData/>
  </xdr:twoCellAnchor>
  <xdr:twoCellAnchor>
    <xdr:from>
      <xdr:col>2</xdr:col>
      <xdr:colOff>0</xdr:colOff>
      <xdr:row>12</xdr:row>
      <xdr:rowOff>0</xdr:rowOff>
    </xdr:from>
    <xdr:to>
      <xdr:col>3</xdr:col>
      <xdr:colOff>9525</xdr:colOff>
      <xdr:row>12</xdr:row>
      <xdr:rowOff>0</xdr:rowOff>
    </xdr:to>
    <xdr:grpSp>
      <xdr:nvGrpSpPr>
        <xdr:cNvPr id="4" name="Group 298">
          <a:hlinkClick r:id="rId4"/>
        </xdr:cNvPr>
        <xdr:cNvGrpSpPr>
          <a:grpSpLocks/>
        </xdr:cNvGrpSpPr>
      </xdr:nvGrpSpPr>
      <xdr:grpSpPr>
        <a:xfrm>
          <a:off x="2314575" y="2876550"/>
          <a:ext cx="285750" cy="0"/>
          <a:chOff x="40" y="132"/>
          <a:chExt cx="110" cy="34"/>
        </a:xfrm>
        <a:solidFill>
          <a:srgbClr val="FFFFFF"/>
        </a:solidFill>
      </xdr:grpSpPr>
      <xdr:sp>
        <xdr:nvSpPr>
          <xdr:cNvPr id="5" name="Rounded Rectangle 15"/>
          <xdr:cNvSpPr>
            <a:spLocks/>
          </xdr:cNvSpPr>
        </xdr:nvSpPr>
        <xdr:spPr>
          <a:xfrm>
            <a:off x="40" y="2876550"/>
            <a:ext cx="106"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6" name="TextBox 22">
            <a:hlinkClick r:id="rId5"/>
          </xdr:cNvPr>
          <xdr:cNvSpPr txBox="1">
            <a:spLocks noChangeArrowheads="1"/>
          </xdr:cNvSpPr>
        </xdr:nvSpPr>
        <xdr:spPr>
          <a:xfrm>
            <a:off x="40" y="2876550"/>
            <a:ext cx="89"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1343025</xdr:colOff>
      <xdr:row>14</xdr:row>
      <xdr:rowOff>9525</xdr:rowOff>
    </xdr:from>
    <xdr:to>
      <xdr:col>2</xdr:col>
      <xdr:colOff>9525</xdr:colOff>
      <xdr:row>15</xdr:row>
      <xdr:rowOff>66675</xdr:rowOff>
    </xdr:to>
    <xdr:sp>
      <xdr:nvSpPr>
        <xdr:cNvPr id="7" name="Rounded Rectangle 15"/>
        <xdr:cNvSpPr>
          <a:spLocks/>
        </xdr:cNvSpPr>
      </xdr:nvSpPr>
      <xdr:spPr>
        <a:xfrm>
          <a:off x="2314575" y="3733800"/>
          <a:ext cx="9525" cy="46672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16</xdr:row>
      <xdr:rowOff>0</xdr:rowOff>
    </xdr:from>
    <xdr:to>
      <xdr:col>1</xdr:col>
      <xdr:colOff>9525</xdr:colOff>
      <xdr:row>16</xdr:row>
      <xdr:rowOff>0</xdr:rowOff>
    </xdr:to>
    <xdr:grpSp>
      <xdr:nvGrpSpPr>
        <xdr:cNvPr id="8" name="Group 298">
          <a:hlinkClick r:id="rId6"/>
        </xdr:cNvPr>
        <xdr:cNvGrpSpPr>
          <a:grpSpLocks/>
        </xdr:cNvGrpSpPr>
      </xdr:nvGrpSpPr>
      <xdr:grpSpPr>
        <a:xfrm>
          <a:off x="0" y="4591050"/>
          <a:ext cx="981075" cy="0"/>
          <a:chOff x="40" y="132"/>
          <a:chExt cx="111" cy="34"/>
        </a:xfrm>
        <a:solidFill>
          <a:srgbClr val="FFFFFF"/>
        </a:solidFill>
      </xdr:grpSpPr>
      <xdr:sp>
        <xdr:nvSpPr>
          <xdr:cNvPr id="9" name="Rounded Rectangle 15"/>
          <xdr:cNvSpPr>
            <a:spLocks/>
          </xdr:cNvSpPr>
        </xdr:nvSpPr>
        <xdr:spPr>
          <a:xfrm>
            <a:off x="40" y="4591050"/>
            <a:ext cx="99" cy="0"/>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0" name="TextBox 22">
            <a:hlinkClick r:id="rId7"/>
          </xdr:cNvPr>
          <xdr:cNvSpPr txBox="1">
            <a:spLocks noChangeArrowheads="1"/>
          </xdr:cNvSpPr>
        </xdr:nvSpPr>
        <xdr:spPr>
          <a:xfrm>
            <a:off x="40" y="4591050"/>
            <a:ext cx="94" cy="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MPO &amp; Release</a:t>
            </a:r>
          </a:p>
        </xdr:txBody>
      </xdr:sp>
    </xdr:grpSp>
    <xdr:clientData/>
  </xdr:twoCellAnchor>
  <xdr:twoCellAnchor>
    <xdr:from>
      <xdr:col>1</xdr:col>
      <xdr:colOff>9525</xdr:colOff>
      <xdr:row>5</xdr:row>
      <xdr:rowOff>352425</xdr:rowOff>
    </xdr:from>
    <xdr:to>
      <xdr:col>2</xdr:col>
      <xdr:colOff>0</xdr:colOff>
      <xdr:row>7</xdr:row>
      <xdr:rowOff>47625</xdr:rowOff>
    </xdr:to>
    <xdr:grpSp>
      <xdr:nvGrpSpPr>
        <xdr:cNvPr id="11" name="Group 298">
          <a:hlinkClick r:id="rId8"/>
        </xdr:cNvPr>
        <xdr:cNvGrpSpPr>
          <a:grpSpLocks/>
        </xdr:cNvGrpSpPr>
      </xdr:nvGrpSpPr>
      <xdr:grpSpPr>
        <a:xfrm>
          <a:off x="981075" y="1266825"/>
          <a:ext cx="1333500" cy="485775"/>
          <a:chOff x="40" y="132"/>
          <a:chExt cx="110" cy="34"/>
        </a:xfrm>
        <a:solidFill>
          <a:srgbClr val="FFFFFF"/>
        </a:solidFill>
      </xdr:grpSpPr>
      <xdr:sp>
        <xdr:nvSpPr>
          <xdr:cNvPr id="12" name="Rounded Rectangle 15"/>
          <xdr:cNvSpPr>
            <a:spLocks/>
          </xdr:cNvSpPr>
        </xdr:nvSpPr>
        <xdr:spPr>
          <a:xfrm>
            <a:off x="40" y="131"/>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3" name="TextBox 22">
            <a:hlinkClick r:id="rId9"/>
          </xdr:cNvPr>
          <xdr:cNvSpPr txBox="1">
            <a:spLocks noChangeArrowheads="1"/>
          </xdr:cNvSpPr>
        </xdr:nvSpPr>
        <xdr:spPr>
          <a:xfrm>
            <a:off x="41" y="138"/>
            <a:ext cx="85"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9525</xdr:colOff>
      <xdr:row>7</xdr:row>
      <xdr:rowOff>200025</xdr:rowOff>
    </xdr:from>
    <xdr:to>
      <xdr:col>1</xdr:col>
      <xdr:colOff>1333500</xdr:colOff>
      <xdr:row>9</xdr:row>
      <xdr:rowOff>209550</xdr:rowOff>
    </xdr:to>
    <xdr:grpSp>
      <xdr:nvGrpSpPr>
        <xdr:cNvPr id="14" name="Group 298">
          <a:hlinkClick r:id="rId10"/>
        </xdr:cNvPr>
        <xdr:cNvGrpSpPr>
          <a:grpSpLocks/>
        </xdr:cNvGrpSpPr>
      </xdr:nvGrpSpPr>
      <xdr:grpSpPr>
        <a:xfrm>
          <a:off x="981075" y="1905000"/>
          <a:ext cx="1323975" cy="495300"/>
          <a:chOff x="39" y="132"/>
          <a:chExt cx="111" cy="34"/>
        </a:xfrm>
        <a:solidFill>
          <a:srgbClr val="FFFFFF"/>
        </a:solidFill>
      </xdr:grpSpPr>
      <xdr:sp>
        <xdr:nvSpPr>
          <xdr:cNvPr id="15" name="Rounded Rectangle 15"/>
          <xdr:cNvSpPr>
            <a:spLocks/>
          </xdr:cNvSpPr>
        </xdr:nvSpPr>
        <xdr:spPr>
          <a:xfrm>
            <a:off x="39" y="131"/>
            <a:ext cx="103"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6" name="TextBox 22">
            <a:hlinkClick r:id="rId11"/>
          </xdr:cNvPr>
          <xdr:cNvSpPr txBox="1">
            <a:spLocks noChangeArrowheads="1"/>
          </xdr:cNvSpPr>
        </xdr:nvSpPr>
        <xdr:spPr>
          <a:xfrm>
            <a:off x="40" y="134"/>
            <a:ext cx="86"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Offset Lithography</a:t>
            </a:r>
          </a:p>
        </xdr:txBody>
      </xdr:sp>
    </xdr:grpSp>
    <xdr:clientData/>
  </xdr:twoCellAnchor>
  <xdr:twoCellAnchor>
    <xdr:from>
      <xdr:col>1</xdr:col>
      <xdr:colOff>0</xdr:colOff>
      <xdr:row>10</xdr:row>
      <xdr:rowOff>114300</xdr:rowOff>
    </xdr:from>
    <xdr:to>
      <xdr:col>1</xdr:col>
      <xdr:colOff>1333500</xdr:colOff>
      <xdr:row>12</xdr:row>
      <xdr:rowOff>142875</xdr:rowOff>
    </xdr:to>
    <xdr:grpSp>
      <xdr:nvGrpSpPr>
        <xdr:cNvPr id="17" name="Group 298">
          <a:hlinkClick r:id="rId12"/>
        </xdr:cNvPr>
        <xdr:cNvGrpSpPr>
          <a:grpSpLocks/>
        </xdr:cNvGrpSpPr>
      </xdr:nvGrpSpPr>
      <xdr:grpSpPr>
        <a:xfrm>
          <a:off x="971550" y="2543175"/>
          <a:ext cx="1333500" cy="476250"/>
          <a:chOff x="40" y="132"/>
          <a:chExt cx="110" cy="34"/>
        </a:xfrm>
        <a:solidFill>
          <a:srgbClr val="FFFFFF"/>
        </a:solidFill>
      </xdr:grpSpPr>
      <xdr:sp>
        <xdr:nvSpPr>
          <xdr:cNvPr id="18" name="Rounded Rectangle 15"/>
          <xdr:cNvSpPr>
            <a:spLocks/>
          </xdr:cNvSpPr>
        </xdr:nvSpPr>
        <xdr:spPr>
          <a:xfrm>
            <a:off x="40" y="130"/>
            <a:ext cx="101"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19" name="TextBox 22">
            <a:hlinkClick r:id="rId13"/>
          </xdr:cNvPr>
          <xdr:cNvSpPr txBox="1">
            <a:spLocks noChangeArrowheads="1"/>
          </xdr:cNvSpPr>
        </xdr:nvSpPr>
        <xdr:spPr>
          <a:xfrm>
            <a:off x="41" y="138"/>
            <a:ext cx="85"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Rotogravure</a:t>
            </a:r>
          </a:p>
        </xdr:txBody>
      </xdr:sp>
    </xdr:grpSp>
    <xdr:clientData/>
  </xdr:twoCellAnchor>
  <xdr:twoCellAnchor>
    <xdr:from>
      <xdr:col>1</xdr:col>
      <xdr:colOff>19050</xdr:colOff>
      <xdr:row>13</xdr:row>
      <xdr:rowOff>38100</xdr:rowOff>
    </xdr:from>
    <xdr:to>
      <xdr:col>1</xdr:col>
      <xdr:colOff>1323975</xdr:colOff>
      <xdr:row>13</xdr:row>
      <xdr:rowOff>504825</xdr:rowOff>
    </xdr:to>
    <xdr:grpSp>
      <xdr:nvGrpSpPr>
        <xdr:cNvPr id="20" name="Group 298">
          <a:hlinkClick r:id="rId14"/>
        </xdr:cNvPr>
        <xdr:cNvGrpSpPr>
          <a:grpSpLocks/>
        </xdr:cNvGrpSpPr>
      </xdr:nvGrpSpPr>
      <xdr:grpSpPr>
        <a:xfrm>
          <a:off x="990600" y="3152775"/>
          <a:ext cx="1295400" cy="466725"/>
          <a:chOff x="40" y="132"/>
          <a:chExt cx="110" cy="34"/>
        </a:xfrm>
        <a:solidFill>
          <a:srgbClr val="FFFFFF"/>
        </a:solidFill>
      </xdr:grpSpPr>
      <xdr:sp>
        <xdr:nvSpPr>
          <xdr:cNvPr id="21" name="Rounded Rectangle 15"/>
          <xdr:cNvSpPr>
            <a:spLocks/>
          </xdr:cNvSpPr>
        </xdr:nvSpPr>
        <xdr:spPr>
          <a:xfrm>
            <a:off x="40" y="130"/>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2" name="TextBox 22">
            <a:hlinkClick r:id="rId15"/>
          </xdr:cNvPr>
          <xdr:cNvSpPr txBox="1">
            <a:spLocks noChangeArrowheads="1"/>
          </xdr:cNvSpPr>
        </xdr:nvSpPr>
        <xdr:spPr>
          <a:xfrm>
            <a:off x="40" y="137"/>
            <a:ext cx="84"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Flexography</a:t>
            </a:r>
          </a:p>
        </xdr:txBody>
      </xdr:sp>
    </xdr:grpSp>
    <xdr:clientData/>
  </xdr:twoCellAnchor>
  <xdr:twoCellAnchor>
    <xdr:from>
      <xdr:col>1</xdr:col>
      <xdr:colOff>0</xdr:colOff>
      <xdr:row>14</xdr:row>
      <xdr:rowOff>47625</xdr:rowOff>
    </xdr:from>
    <xdr:to>
      <xdr:col>2</xdr:col>
      <xdr:colOff>0</xdr:colOff>
      <xdr:row>15</xdr:row>
      <xdr:rowOff>104775</xdr:rowOff>
    </xdr:to>
    <xdr:grpSp>
      <xdr:nvGrpSpPr>
        <xdr:cNvPr id="23" name="Group 298">
          <a:hlinkClick r:id="rId16"/>
        </xdr:cNvPr>
        <xdr:cNvGrpSpPr>
          <a:grpSpLocks/>
        </xdr:cNvGrpSpPr>
      </xdr:nvGrpSpPr>
      <xdr:grpSpPr>
        <a:xfrm>
          <a:off x="971550" y="3771900"/>
          <a:ext cx="1343025" cy="466725"/>
          <a:chOff x="40" y="132"/>
          <a:chExt cx="111" cy="34"/>
        </a:xfrm>
        <a:solidFill>
          <a:srgbClr val="FFFFFF"/>
        </a:solidFill>
      </xdr:grpSpPr>
      <xdr:sp>
        <xdr:nvSpPr>
          <xdr:cNvPr id="24" name="Rounded Rectangle 15"/>
          <xdr:cNvSpPr>
            <a:spLocks/>
          </xdr:cNvSpPr>
        </xdr:nvSpPr>
        <xdr:spPr>
          <a:xfrm>
            <a:off x="40" y="130"/>
            <a:ext cx="100"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5" name="TextBox 22">
            <a:hlinkClick r:id="rId17"/>
          </xdr:cNvPr>
          <xdr:cNvSpPr txBox="1">
            <a:spLocks noChangeArrowheads="1"/>
          </xdr:cNvSpPr>
        </xdr:nvSpPr>
        <xdr:spPr>
          <a:xfrm>
            <a:off x="41" y="131"/>
            <a:ext cx="88" cy="3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Web Letterpress</a:t>
            </a:r>
          </a:p>
        </xdr:txBody>
      </xdr:sp>
    </xdr:grpSp>
    <xdr:clientData/>
  </xdr:twoCellAnchor>
  <xdr:twoCellAnchor>
    <xdr:from>
      <xdr:col>1</xdr:col>
      <xdr:colOff>9525</xdr:colOff>
      <xdr:row>15</xdr:row>
      <xdr:rowOff>257175</xdr:rowOff>
    </xdr:from>
    <xdr:to>
      <xdr:col>1</xdr:col>
      <xdr:colOff>1323975</xdr:colOff>
      <xdr:row>17</xdr:row>
      <xdr:rowOff>9525</xdr:rowOff>
    </xdr:to>
    <xdr:grpSp>
      <xdr:nvGrpSpPr>
        <xdr:cNvPr id="26" name="Group 298">
          <a:hlinkClick r:id="rId18"/>
        </xdr:cNvPr>
        <xdr:cNvGrpSpPr>
          <a:grpSpLocks/>
        </xdr:cNvGrpSpPr>
      </xdr:nvGrpSpPr>
      <xdr:grpSpPr>
        <a:xfrm>
          <a:off x="981075" y="4391025"/>
          <a:ext cx="1314450" cy="438150"/>
          <a:chOff x="40" y="132"/>
          <a:chExt cx="110" cy="34"/>
        </a:xfrm>
        <a:solidFill>
          <a:srgbClr val="FFFFFF"/>
        </a:solidFill>
      </xdr:grpSpPr>
      <xdr:sp>
        <xdr:nvSpPr>
          <xdr:cNvPr id="27" name="Rounded Rectangle 15"/>
          <xdr:cNvSpPr>
            <a:spLocks/>
          </xdr:cNvSpPr>
        </xdr:nvSpPr>
        <xdr:spPr>
          <a:xfrm>
            <a:off x="40" y="130"/>
            <a:ext cx="103"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28" name="TextBox 22">
            <a:hlinkClick r:id="rId19"/>
          </xdr:cNvPr>
          <xdr:cNvSpPr txBox="1">
            <a:spLocks noChangeArrowheads="1"/>
          </xdr:cNvSpPr>
        </xdr:nvSpPr>
        <xdr:spPr>
          <a:xfrm>
            <a:off x="40" y="137"/>
            <a:ext cx="87" cy="22"/>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Digital</a:t>
            </a:r>
          </a:p>
        </xdr:txBody>
      </xdr:sp>
    </xdr:grpSp>
    <xdr:clientData/>
  </xdr:twoCellAnchor>
  <xdr:twoCellAnchor>
    <xdr:from>
      <xdr:col>1</xdr:col>
      <xdr:colOff>0</xdr:colOff>
      <xdr:row>17</xdr:row>
      <xdr:rowOff>180975</xdr:rowOff>
    </xdr:from>
    <xdr:to>
      <xdr:col>1</xdr:col>
      <xdr:colOff>1323975</xdr:colOff>
      <xdr:row>18</xdr:row>
      <xdr:rowOff>390525</xdr:rowOff>
    </xdr:to>
    <xdr:grpSp>
      <xdr:nvGrpSpPr>
        <xdr:cNvPr id="29" name="Group 298">
          <a:hlinkClick r:id="rId20"/>
        </xdr:cNvPr>
        <xdr:cNvGrpSpPr>
          <a:grpSpLocks/>
        </xdr:cNvGrpSpPr>
      </xdr:nvGrpSpPr>
      <xdr:grpSpPr>
        <a:xfrm>
          <a:off x="971550" y="5000625"/>
          <a:ext cx="1323975" cy="447675"/>
          <a:chOff x="40" y="132"/>
          <a:chExt cx="110" cy="34"/>
        </a:xfrm>
        <a:solidFill>
          <a:srgbClr val="FFFFFF"/>
        </a:solidFill>
      </xdr:grpSpPr>
      <xdr:sp>
        <xdr:nvSpPr>
          <xdr:cNvPr id="30" name="Rounded Rectangle 15"/>
          <xdr:cNvSpPr>
            <a:spLocks/>
          </xdr:cNvSpPr>
        </xdr:nvSpPr>
        <xdr:spPr>
          <a:xfrm>
            <a:off x="40" y="131"/>
            <a:ext cx="105" cy="35"/>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1" name="TextBox 22">
            <a:hlinkClick r:id="rId21"/>
          </xdr:cNvPr>
          <xdr:cNvSpPr txBox="1">
            <a:spLocks noChangeArrowheads="1"/>
          </xdr:cNvSpPr>
        </xdr:nvSpPr>
        <xdr:spPr>
          <a:xfrm>
            <a:off x="41" y="138"/>
            <a:ext cx="87"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Cleaning</a:t>
            </a:r>
          </a:p>
        </xdr:txBody>
      </xdr:sp>
    </xdr:grpSp>
    <xdr:clientData/>
  </xdr:twoCellAnchor>
  <xdr:twoCellAnchor>
    <xdr:from>
      <xdr:col>1</xdr:col>
      <xdr:colOff>0</xdr:colOff>
      <xdr:row>19</xdr:row>
      <xdr:rowOff>161925</xdr:rowOff>
    </xdr:from>
    <xdr:to>
      <xdr:col>2</xdr:col>
      <xdr:colOff>0</xdr:colOff>
      <xdr:row>21</xdr:row>
      <xdr:rowOff>85725</xdr:rowOff>
    </xdr:to>
    <xdr:grpSp>
      <xdr:nvGrpSpPr>
        <xdr:cNvPr id="32" name="Group 298">
          <a:hlinkClick r:id="rId22"/>
        </xdr:cNvPr>
        <xdr:cNvGrpSpPr>
          <a:grpSpLocks/>
        </xdr:cNvGrpSpPr>
      </xdr:nvGrpSpPr>
      <xdr:grpSpPr>
        <a:xfrm>
          <a:off x="971550" y="5619750"/>
          <a:ext cx="1343025" cy="466725"/>
          <a:chOff x="40" y="132"/>
          <a:chExt cx="111" cy="34"/>
        </a:xfrm>
        <a:solidFill>
          <a:srgbClr val="FFFFFF"/>
        </a:solidFill>
      </xdr:grpSpPr>
      <xdr:sp>
        <xdr:nvSpPr>
          <xdr:cNvPr id="33" name="Rounded Rectangle 15"/>
          <xdr:cNvSpPr>
            <a:spLocks/>
          </xdr:cNvSpPr>
        </xdr:nvSpPr>
        <xdr:spPr>
          <a:xfrm>
            <a:off x="40" y="132"/>
            <a:ext cx="102" cy="32"/>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4" name="TextBox 22">
            <a:hlinkClick r:id="rId23"/>
          </xdr:cNvPr>
          <xdr:cNvSpPr txBox="1">
            <a:spLocks noChangeArrowheads="1"/>
          </xdr:cNvSpPr>
        </xdr:nvSpPr>
        <xdr:spPr>
          <a:xfrm>
            <a:off x="40" y="136"/>
            <a:ext cx="97" cy="20"/>
          </a:xfrm>
          <a:prstGeom prst="rect">
            <a:avLst/>
          </a:prstGeom>
          <a:noFill/>
          <a:ln w="9525" cmpd="sng">
            <a:noFill/>
          </a:ln>
        </xdr:spPr>
        <xdr:txBody>
          <a:bodyPr vertOverflow="clip" wrap="square" lIns="27432" tIns="22860" rIns="27432" bIns="0" anchor="ctr"/>
          <a:p>
            <a:pPr algn="ctr">
              <a:defRPr/>
            </a:pPr>
            <a:r>
              <a:rPr lang="en-US" cap="none" sz="1100" b="1" i="0" u="none" baseline="0">
                <a:solidFill>
                  <a:srgbClr val="000000"/>
                </a:solidFill>
              </a:rPr>
              <a:t>MPO &amp; Release</a:t>
            </a:r>
          </a:p>
        </xdr:txBody>
      </xdr:sp>
    </xdr:grpSp>
    <xdr:clientData/>
  </xdr:twoCellAnchor>
  <xdr:twoCellAnchor>
    <xdr:from>
      <xdr:col>1</xdr:col>
      <xdr:colOff>19050</xdr:colOff>
      <xdr:row>21</xdr:row>
      <xdr:rowOff>209550</xdr:rowOff>
    </xdr:from>
    <xdr:to>
      <xdr:col>1</xdr:col>
      <xdr:colOff>1333500</xdr:colOff>
      <xdr:row>22</xdr:row>
      <xdr:rowOff>200025</xdr:rowOff>
    </xdr:to>
    <xdr:grpSp>
      <xdr:nvGrpSpPr>
        <xdr:cNvPr id="35" name="Group 298">
          <a:hlinkClick r:id="rId24"/>
        </xdr:cNvPr>
        <xdr:cNvGrpSpPr>
          <a:grpSpLocks/>
        </xdr:cNvGrpSpPr>
      </xdr:nvGrpSpPr>
      <xdr:grpSpPr>
        <a:xfrm>
          <a:off x="990600" y="6210300"/>
          <a:ext cx="1314450" cy="476250"/>
          <a:chOff x="40" y="132"/>
          <a:chExt cx="111" cy="34"/>
        </a:xfrm>
        <a:solidFill>
          <a:srgbClr val="FFFFFF"/>
        </a:solidFill>
      </xdr:grpSpPr>
      <xdr:sp>
        <xdr:nvSpPr>
          <xdr:cNvPr id="36" name="Rounded Rectangle 15"/>
          <xdr:cNvSpPr>
            <a:spLocks/>
          </xdr:cNvSpPr>
        </xdr:nvSpPr>
        <xdr:spPr>
          <a:xfrm>
            <a:off x="40" y="130"/>
            <a:ext cx="102" cy="34"/>
          </a:xfrm>
          <a:prstGeom prst="roundRect">
            <a:avLst/>
          </a:prstGeom>
          <a:noFill/>
          <a:ln w="25400" cmpd="sng">
            <a:noFill/>
          </a:ln>
        </xdr:spPr>
        <xdr:txBody>
          <a:bodyPr vertOverflow="clip" wrap="square"/>
          <a:p>
            <a:pPr algn="l">
              <a:defRPr/>
            </a:pPr>
            <a:r>
              <a:rPr lang="en-US" cap="none" u="none" baseline="0">
                <a:latin typeface="Geneva"/>
                <a:ea typeface="Geneva"/>
                <a:cs typeface="Geneva"/>
              </a:rPr>
              <a:t/>
            </a:r>
          </a:p>
        </xdr:txBody>
      </xdr:sp>
      <xdr:sp>
        <xdr:nvSpPr>
          <xdr:cNvPr id="37" name="TextBox 22">
            <a:hlinkClick r:id="rId25"/>
          </xdr:cNvPr>
          <xdr:cNvSpPr txBox="1">
            <a:spLocks noChangeArrowheads="1"/>
          </xdr:cNvSpPr>
        </xdr:nvSpPr>
        <xdr:spPr>
          <a:xfrm>
            <a:off x="40" y="137"/>
            <a:ext cx="96"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References</a:t>
            </a:r>
          </a:p>
        </xdr:txBody>
      </xdr:sp>
    </xdr:grpSp>
    <xdr:clientData/>
  </xdr:twoCellAnchor>
  <xdr:twoCellAnchor>
    <xdr:from>
      <xdr:col>0</xdr:col>
      <xdr:colOff>85725</xdr:colOff>
      <xdr:row>21</xdr:row>
      <xdr:rowOff>142875</xdr:rowOff>
    </xdr:from>
    <xdr:to>
      <xdr:col>1</xdr:col>
      <xdr:colOff>0</xdr:colOff>
      <xdr:row>22</xdr:row>
      <xdr:rowOff>285750</xdr:rowOff>
    </xdr:to>
    <xdr:grpSp>
      <xdr:nvGrpSpPr>
        <xdr:cNvPr id="38" name="Group 304"/>
        <xdr:cNvGrpSpPr>
          <a:grpSpLocks/>
        </xdr:cNvGrpSpPr>
      </xdr:nvGrpSpPr>
      <xdr:grpSpPr>
        <a:xfrm>
          <a:off x="85725" y="6143625"/>
          <a:ext cx="885825" cy="628650"/>
          <a:chOff x="2" y="119"/>
          <a:chExt cx="47" cy="53"/>
        </a:xfrm>
        <a:solidFill>
          <a:srgbClr val="FFFFFF"/>
        </a:solidFill>
      </xdr:grpSpPr>
      <xdr:sp>
        <xdr:nvSpPr>
          <xdr:cNvPr id="39"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Text Box 306"/>
          <xdr:cNvSpPr txBox="1">
            <a:spLocks noChangeArrowheads="1"/>
          </xdr:cNvSpPr>
        </xdr:nvSpPr>
        <xdr:spPr>
          <a:xfrm>
            <a:off x="3" y="139"/>
            <a:ext cx="46"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hyperlink" Target="http://www.toronto.ca/health/chemtrac/industries/pdf/printing.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oronto.ca/legdocs/municode/1184_423.pdf" TargetMode="External" /><Relationship Id="rId2" Type="http://schemas.openxmlformats.org/officeDocument/2006/relationships/hyperlink" Target="http://www.epa.gov/ttnnaaqs/ozone/ctg_act/200609_voc_epa453_r-06-002_litho_letterpress_printing.pdf" TargetMode="External" /><Relationship Id="rId3" Type="http://schemas.openxmlformats.org/officeDocument/2006/relationships/hyperlink" Target="http://www.epa.gov/ttn/atw/print/lact.pdf"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888"/>
  <sheetViews>
    <sheetView tabSelected="1" zoomScalePageLayoutView="0" workbookViewId="0" topLeftCell="A1">
      <selection activeCell="A1" sqref="A1"/>
    </sheetView>
  </sheetViews>
  <sheetFormatPr defaultColWidth="9.00390625" defaultRowHeight="12"/>
  <cols>
    <col min="1" max="1" width="10.625" style="478" customWidth="1"/>
    <col min="2" max="2" width="20.125" style="478" customWidth="1"/>
    <col min="3" max="3" width="22.875" style="0" customWidth="1"/>
    <col min="4" max="4" width="115.25390625" style="0" customWidth="1"/>
  </cols>
  <sheetData>
    <row r="1" spans="1:3" s="53" customFormat="1" ht="45.75" customHeight="1">
      <c r="A1" s="477"/>
      <c r="B1" s="477"/>
      <c r="C1" s="52"/>
    </row>
    <row r="2" spans="1:3" s="53" customFormat="1" ht="21" customHeight="1">
      <c r="A2" s="477"/>
      <c r="B2" s="477"/>
      <c r="C2" s="52" t="s">
        <v>205</v>
      </c>
    </row>
    <row r="3" spans="1:4" s="53" customFormat="1" ht="14.25" customHeight="1" thickBot="1">
      <c r="A3" s="477"/>
      <c r="B3" s="477"/>
      <c r="C3" s="493" t="s">
        <v>204</v>
      </c>
      <c r="D3" s="493"/>
    </row>
    <row r="4" spans="1:4" s="54" customFormat="1" ht="19.5" thickBot="1">
      <c r="A4" s="478"/>
      <c r="B4" s="478"/>
      <c r="C4" s="494" t="s">
        <v>201</v>
      </c>
      <c r="D4" s="495"/>
    </row>
    <row r="5" spans="1:4" s="54" customFormat="1" ht="22.5" customHeight="1">
      <c r="A5" s="478"/>
      <c r="B5" s="478"/>
      <c r="C5" s="449" t="s">
        <v>212</v>
      </c>
      <c r="D5" s="61"/>
    </row>
    <row r="6" spans="3:48" ht="6.75" customHeight="1" thickBot="1">
      <c r="C6" s="20"/>
      <c r="D6" s="53"/>
      <c r="E6" s="101"/>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row>
    <row r="7" spans="1:4" s="54" customFormat="1" ht="36" customHeight="1" thickBot="1">
      <c r="A7" s="478"/>
      <c r="B7" s="478"/>
      <c r="C7" s="496" t="s">
        <v>120</v>
      </c>
      <c r="D7" s="497"/>
    </row>
    <row r="8" spans="1:4" s="54" customFormat="1" ht="16.5" thickBot="1">
      <c r="A8" s="478"/>
      <c r="B8" s="478"/>
      <c r="C8" s="55"/>
      <c r="D8" s="55"/>
    </row>
    <row r="9" spans="1:4" s="54" customFormat="1" ht="48.75" customHeight="1">
      <c r="A9" s="478"/>
      <c r="B9" s="478"/>
      <c r="C9" s="498" t="s">
        <v>25</v>
      </c>
      <c r="D9" s="56" t="s">
        <v>158</v>
      </c>
    </row>
    <row r="10" spans="1:5" s="54" customFormat="1" ht="15.75">
      <c r="A10" s="478"/>
      <c r="B10" s="478"/>
      <c r="C10" s="499"/>
      <c r="D10" s="102" t="s">
        <v>115</v>
      </c>
      <c r="E10" s="448"/>
    </row>
    <row r="11" spans="1:4" s="54" customFormat="1" ht="16.5" thickBot="1">
      <c r="A11" s="478"/>
      <c r="B11" s="478"/>
      <c r="C11" s="500"/>
      <c r="D11" s="224" t="s">
        <v>129</v>
      </c>
    </row>
    <row r="12" spans="1:4" s="54" customFormat="1" ht="17.25" customHeight="1">
      <c r="A12" s="478"/>
      <c r="B12" s="478"/>
      <c r="C12" s="57" t="s">
        <v>202</v>
      </c>
      <c r="D12" s="102" t="s">
        <v>116</v>
      </c>
    </row>
    <row r="13" spans="1:4" s="54" customFormat="1" ht="15.75" customHeight="1">
      <c r="A13" s="478"/>
      <c r="B13" s="478"/>
      <c r="C13" s="57"/>
      <c r="D13" s="102" t="s">
        <v>121</v>
      </c>
    </row>
    <row r="14" spans="1:4" s="54" customFormat="1" ht="16.5" customHeight="1" thickBot="1">
      <c r="A14" s="478"/>
      <c r="B14" s="478"/>
      <c r="C14" s="57"/>
      <c r="D14" s="102" t="s">
        <v>159</v>
      </c>
    </row>
    <row r="15" spans="1:4" s="54" customFormat="1" ht="32.25" thickBot="1">
      <c r="A15" s="478"/>
      <c r="B15" s="478"/>
      <c r="C15" s="60" t="s">
        <v>107</v>
      </c>
      <c r="D15" s="215" t="s">
        <v>113</v>
      </c>
    </row>
    <row r="16" spans="1:4" s="54" customFormat="1" ht="45" customHeight="1" thickBot="1">
      <c r="A16" s="478"/>
      <c r="B16" s="478"/>
      <c r="C16" s="58" t="s">
        <v>26</v>
      </c>
      <c r="D16" s="216" t="s">
        <v>114</v>
      </c>
    </row>
    <row r="17" spans="1:4" s="54" customFormat="1" ht="51.75" customHeight="1" thickBot="1">
      <c r="A17" s="478"/>
      <c r="B17" s="478"/>
      <c r="C17" s="103" t="s">
        <v>106</v>
      </c>
      <c r="D17" s="104" t="s">
        <v>122</v>
      </c>
    </row>
    <row r="18" spans="1:4" s="54" customFormat="1" ht="47.25">
      <c r="A18" s="478"/>
      <c r="B18" s="478"/>
      <c r="C18" s="217" t="s">
        <v>27</v>
      </c>
      <c r="D18" s="218" t="s">
        <v>128</v>
      </c>
    </row>
    <row r="19" spans="3:48" ht="15.75">
      <c r="C19" s="100"/>
      <c r="D19" s="247" t="s">
        <v>29</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row>
    <row r="20" spans="3:48" ht="15.75">
      <c r="C20" s="100"/>
      <c r="D20" s="247" t="s">
        <v>30</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row>
    <row r="21" spans="3:48" ht="15.75">
      <c r="C21" s="100"/>
      <c r="D21" s="247" t="s">
        <v>31</v>
      </c>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row>
    <row r="22" spans="3:48" ht="15.75">
      <c r="C22" s="100"/>
      <c r="D22" s="247" t="s">
        <v>160</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row>
    <row r="23" spans="3:48" ht="15.75">
      <c r="C23" s="100"/>
      <c r="D23" s="247" t="s">
        <v>57</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row>
    <row r="24" spans="1:4" s="54" customFormat="1" ht="32.25" thickBot="1">
      <c r="A24" s="478"/>
      <c r="B24" s="478"/>
      <c r="C24" s="59"/>
      <c r="D24" s="205" t="s">
        <v>154</v>
      </c>
    </row>
    <row r="25" spans="1:3" s="54" customFormat="1" ht="15.75">
      <c r="A25" s="478"/>
      <c r="B25" s="478"/>
      <c r="C25" s="214"/>
    </row>
    <row r="26" spans="1:2" s="54" customFormat="1" ht="12">
      <c r="A26" s="478"/>
      <c r="B26" s="478"/>
    </row>
    <row r="27" spans="1:2" s="54" customFormat="1" ht="12">
      <c r="A27" s="478"/>
      <c r="B27" s="478"/>
    </row>
    <row r="28" spans="1:2" s="54" customFormat="1" ht="12">
      <c r="A28" s="478"/>
      <c r="B28" s="478"/>
    </row>
    <row r="29" spans="3:48" ht="12.75">
      <c r="C29" s="20"/>
      <c r="D29" s="21"/>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row>
    <row r="30" spans="3:48" ht="12">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row>
    <row r="31" spans="3:48" ht="1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row>
    <row r="32" spans="3:48" ht="12">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row>
    <row r="33" spans="3:48" ht="12">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row>
    <row r="34" spans="3:48" ht="12">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row>
    <row r="35" spans="3:48" ht="12">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row>
    <row r="36" spans="3:48" ht="12">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row>
    <row r="37" spans="3:48" ht="12">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row>
    <row r="38" spans="3:48" ht="12">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row>
    <row r="39" spans="3:48" ht="12">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row>
    <row r="40" spans="3:48" ht="1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row>
    <row r="41" spans="3:48" ht="12">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3:48" ht="12">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row>
    <row r="43" spans="3:48" ht="1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row>
    <row r="44" spans="3:48" ht="12">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row>
    <row r="45" spans="3:48" ht="1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row>
    <row r="46" spans="3:48" ht="12">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row>
    <row r="47" spans="3:48" ht="12">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row>
    <row r="48" spans="3:48" ht="1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row>
    <row r="49" spans="3:48" ht="12">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row>
    <row r="50" spans="3:48" ht="1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row>
    <row r="51" spans="3:48" ht="12">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row>
    <row r="52" spans="3:48" ht="12">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row>
    <row r="53" spans="3:48" ht="1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row>
    <row r="54" spans="3:48" ht="12">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3:48" ht="12">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row>
    <row r="56" spans="3:48" ht="12">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row>
    <row r="57" spans="3:48" ht="12">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row>
    <row r="58" spans="3:48" ht="12">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row>
    <row r="59" spans="3:48" ht="12">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3:48" ht="12">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row>
    <row r="61" spans="3:48" ht="12">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row>
    <row r="62" spans="3:48" ht="12">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row>
    <row r="63" spans="3:48" ht="12">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row>
    <row r="64" spans="3:48" ht="12">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row>
    <row r="65" spans="3:48" ht="12">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row>
    <row r="66" spans="3:48" ht="12">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row>
    <row r="67" spans="3:48" ht="12">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row>
    <row r="68" spans="3:48" ht="12">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row>
    <row r="69" spans="3:48" ht="12">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row>
    <row r="70" spans="3:48" ht="12">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row>
    <row r="71" spans="3:48" ht="12">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row>
    <row r="72" spans="3:48" ht="12">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row>
    <row r="73" spans="3:48" ht="12">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row>
    <row r="74" spans="3:48" ht="12">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row>
    <row r="75" spans="3:48" ht="12">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row>
    <row r="76" spans="3:48" ht="12">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row>
    <row r="77" spans="3:48" ht="12">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row>
    <row r="78" spans="3:48" ht="12">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row>
    <row r="79" spans="3:48" ht="12">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row>
    <row r="80" spans="3:48" ht="12">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row>
    <row r="81" spans="3:48" ht="12">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row>
    <row r="82" spans="3:48" ht="12">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row>
    <row r="83" spans="3:48" ht="12">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row>
    <row r="84" spans="3:48" ht="12">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row>
    <row r="85" spans="3:48" ht="12">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row>
    <row r="86" spans="3:48" ht="12">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row>
    <row r="87" spans="3:48" ht="12">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row>
    <row r="88" spans="3:48" ht="12">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row>
    <row r="89" spans="3:48" ht="12">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row>
    <row r="90" spans="3:48" ht="12">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row>
    <row r="91" spans="3:48" ht="12">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row>
    <row r="92" spans="3:48" ht="12">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row>
    <row r="93" spans="3:48" ht="12">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row>
    <row r="94" spans="3:48" ht="12">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row>
    <row r="95" spans="3:48" ht="12">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row>
    <row r="96" spans="3:48" ht="12">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row>
    <row r="97" spans="3:48" ht="12">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row>
    <row r="98" spans="3:48" ht="12">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row>
    <row r="99" spans="3:48" ht="12">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row>
    <row r="100" spans="3:48" ht="12">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row>
    <row r="101" spans="3:48" ht="12">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row>
    <row r="102" spans="3:48" ht="12">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row>
    <row r="103" spans="3:48" ht="12">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row>
    <row r="104" spans="3:48" ht="12">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row>
    <row r="105" spans="3:48" ht="12">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row>
    <row r="106" spans="3:48" ht="12">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row>
    <row r="107" spans="3:48" ht="12">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row>
    <row r="108" spans="3:48" ht="12">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row>
    <row r="109" spans="3:48" ht="12">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row>
    <row r="110" spans="3:48" ht="12">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row>
    <row r="111" spans="3:48" ht="12">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row>
    <row r="112" spans="3:48" ht="12">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row>
    <row r="113" spans="3:48" ht="12">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row>
    <row r="114" spans="3:48" ht="12">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row>
    <row r="115" spans="3:48" ht="12">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row>
    <row r="116" spans="3:48" ht="12">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row>
    <row r="117" spans="3:48" ht="12">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row>
    <row r="118" spans="3:48" ht="12">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row>
    <row r="119" spans="3:48" ht="12">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row>
    <row r="120" spans="3:48" ht="12">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row>
    <row r="121" spans="3:48" ht="12">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row>
    <row r="122" spans="3:48" ht="12">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row>
    <row r="123" spans="3:48" ht="12">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row>
    <row r="124" spans="3:48" ht="12">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row>
    <row r="125" spans="3:48" ht="12">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row>
    <row r="126" spans="3:48" ht="12">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row>
    <row r="127" spans="3:48" ht="12">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row>
    <row r="128" spans="3:48" ht="12">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row>
    <row r="129" spans="3:48" ht="12">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row>
    <row r="130" spans="3:48" ht="12">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row>
    <row r="131" spans="3:48" ht="12">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row>
    <row r="132" spans="3:48" ht="12">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row>
    <row r="133" spans="3:48" ht="12">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row>
    <row r="134" spans="3:48" ht="12">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row>
    <row r="135" spans="3:48" ht="12">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row>
    <row r="136" spans="3:48" ht="12">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row>
    <row r="137" spans="3:48" ht="12">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row>
    <row r="138" spans="3:48" ht="12">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row>
    <row r="139" spans="3:48" ht="12">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row>
    <row r="140" spans="3:48" ht="12">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row>
    <row r="141" spans="3:48" ht="12">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row>
    <row r="142" spans="3:48" ht="12">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row>
    <row r="143" spans="3:48" ht="12">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row>
    <row r="144" spans="3:48" ht="12">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row>
    <row r="145" spans="3:48" ht="12">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row>
    <row r="146" spans="3:48" ht="12">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row>
    <row r="147" spans="3:48" ht="12">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row>
    <row r="148" spans="3:48" ht="12">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row>
    <row r="149" spans="3:48" ht="12">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row>
    <row r="150" spans="3:48" ht="12">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row>
    <row r="151" spans="3:48" ht="12">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row>
    <row r="152" spans="3:48" ht="12">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row>
    <row r="153" spans="3:48" ht="12">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row>
    <row r="154" spans="3:48" ht="12">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row>
    <row r="155" spans="3:48" ht="12">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row>
    <row r="156" spans="3:48" ht="12">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row>
    <row r="157" spans="3:48" ht="12">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row>
    <row r="158" spans="3:48" ht="12">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row>
    <row r="159" spans="3:48" ht="12">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row>
    <row r="160" spans="3:48" ht="12">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row>
    <row r="161" spans="3:48" ht="12">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row>
    <row r="162" spans="3:48" ht="12">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row>
    <row r="163" spans="3:48" ht="12">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row>
    <row r="164" spans="3:48" ht="12">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row>
    <row r="165" spans="3:48" ht="12">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row>
    <row r="166" spans="3:48" ht="12">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row>
    <row r="167" spans="3:48" ht="12">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row>
    <row r="168" spans="3:48" ht="12">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row>
    <row r="169" spans="3:48" ht="12">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row>
    <row r="170" spans="3:48" ht="12">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row>
    <row r="171" spans="3:48" ht="12">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row>
    <row r="172" spans="3:48" ht="12">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row>
    <row r="173" spans="3:48" ht="12">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row>
    <row r="174" spans="3:48" ht="12">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row>
    <row r="175" spans="3:48" ht="12">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row>
    <row r="176" spans="3:48" ht="12">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row>
    <row r="177" spans="3:48" ht="12">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row>
    <row r="178" spans="3:48" ht="12">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row>
    <row r="179" spans="3:48" ht="12">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row>
    <row r="180" spans="3:48" ht="12">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row>
    <row r="181" spans="3:48" ht="12">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row>
    <row r="182" spans="3:48" ht="12">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row>
    <row r="183" spans="3:48" ht="12">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row>
    <row r="184" spans="3:48" ht="12">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row>
    <row r="185" spans="3:48" ht="12">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row>
    <row r="186" spans="3:48" ht="12">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row>
    <row r="187" spans="3:48" ht="12">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row>
    <row r="188" spans="3:48" ht="12">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row>
    <row r="189" spans="3:48" ht="12">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row>
    <row r="190" spans="3:48" ht="12">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row>
    <row r="191" spans="3:48" ht="12">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row>
    <row r="192" spans="3:48" ht="12">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row>
    <row r="193" spans="3:48" ht="12">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row>
    <row r="194" spans="3:48" ht="12">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row>
    <row r="195" spans="3:48" ht="12">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row>
    <row r="196" spans="3:48" ht="12">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row>
    <row r="197" spans="3:48" ht="12">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row>
    <row r="198" spans="3:48" ht="12">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row>
    <row r="199" spans="3:48" ht="12">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row>
    <row r="200" spans="3:48" ht="12">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row>
    <row r="201" spans="3:48" ht="12">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row>
    <row r="202" spans="3:48" ht="12">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row>
    <row r="203" spans="3:48" ht="12">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row>
    <row r="204" spans="3:48" ht="12">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row>
    <row r="205" spans="3:48" ht="12">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row>
    <row r="206" spans="3:48" ht="12">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row>
    <row r="207" spans="3:48" ht="12">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row>
    <row r="208" spans="3:48" ht="12">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row>
    <row r="209" spans="3:48" ht="12">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row>
    <row r="210" spans="3:48" ht="12">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row>
    <row r="211" spans="3:48" ht="12">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row>
    <row r="212" spans="3:48" ht="12">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row>
    <row r="213" spans="3:48" ht="12">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row>
    <row r="214" spans="3:48" ht="12">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row>
    <row r="215" spans="3:48" ht="12">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row>
    <row r="216" spans="3:48" ht="12">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row>
    <row r="217" spans="3:48" ht="12">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row>
    <row r="218" spans="3:48" ht="12">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row>
    <row r="219" spans="3:48" ht="12">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row>
    <row r="220" spans="3:48" ht="12">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row>
    <row r="221" spans="3:48" ht="12">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row>
    <row r="222" spans="3:48" ht="12">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row>
    <row r="223" spans="3:48" ht="12">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row>
    <row r="224" spans="3:48" ht="12">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row>
    <row r="225" spans="3:48" ht="12">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row>
    <row r="226" spans="3:48" ht="12">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row>
    <row r="227" spans="3:48" ht="12">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row>
    <row r="228" spans="3:48" ht="12">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row>
    <row r="229" spans="3:48" ht="12">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row>
    <row r="230" spans="3:48" ht="12">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row>
    <row r="231" spans="3:48" ht="12">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row>
    <row r="232" spans="3:48" ht="12">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row>
    <row r="233" spans="3:48" ht="12">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row>
    <row r="234" spans="3:48" ht="12">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row>
    <row r="235" spans="3:48" ht="12">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row>
    <row r="236" spans="3:48" ht="12">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row>
    <row r="237" spans="3:48" ht="12">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row>
    <row r="238" spans="3:48" ht="12">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row>
    <row r="239" spans="3:48" ht="12">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row>
    <row r="240" spans="3:48" ht="12">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row>
    <row r="241" spans="3:48" ht="12">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row>
    <row r="242" spans="3:48" ht="12">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row>
    <row r="243" spans="3:48" ht="12">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row>
    <row r="244" spans="3:48" ht="12">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row>
    <row r="245" spans="3:48" ht="12">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row>
    <row r="246" spans="3:48" ht="12">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row>
    <row r="247" spans="3:48" ht="12">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row>
    <row r="248" spans="3:48" ht="12">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row>
    <row r="249" spans="3:48" ht="12">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row>
    <row r="250" spans="3:48" ht="12">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row>
    <row r="251" spans="3:48" ht="12">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row>
    <row r="252" spans="3:48" ht="12">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row>
    <row r="253" spans="3:48" ht="12">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row>
    <row r="254" spans="3:48" ht="12">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row>
    <row r="255" spans="3:48" ht="12">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row>
    <row r="256" spans="3:48" ht="12">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row>
    <row r="257" spans="3:48" ht="12">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row>
    <row r="258" spans="3:48" ht="12">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row>
    <row r="259" spans="3:48" ht="12">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row>
    <row r="260" spans="3:48" ht="12">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row>
    <row r="261" spans="3:48" ht="12">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row>
    <row r="262" spans="3:48" ht="12">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row>
    <row r="263" spans="3:48" ht="12">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row>
    <row r="264" spans="3:48" ht="12">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row>
    <row r="265" spans="3:48" ht="12">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row>
    <row r="266" spans="3:48" ht="12">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row>
    <row r="267" spans="3:48" ht="12">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row>
    <row r="268" spans="3:48" ht="12">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row>
    <row r="269" spans="3:48" ht="12">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row>
    <row r="270" spans="3:48" ht="12">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row>
    <row r="271" spans="3:48" ht="12">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row>
    <row r="272" spans="3:48" ht="12">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row>
    <row r="273" spans="3:48" ht="12">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row>
    <row r="274" spans="3:48" ht="12">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row>
    <row r="275" spans="3:48" ht="12">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row>
    <row r="276" spans="3:48" ht="12">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row>
    <row r="277" spans="3:48" ht="12">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row>
    <row r="278" spans="3:48" ht="12">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row>
    <row r="279" spans="3:48" ht="12">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row>
    <row r="280" spans="3:48" ht="12">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row>
    <row r="281" spans="3:48" ht="12">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row>
    <row r="282" spans="3:48" ht="12">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row>
    <row r="283" spans="3:48" ht="12">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row>
    <row r="284" spans="3:48" ht="12">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row>
    <row r="285" spans="3:48" ht="12">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row>
    <row r="286" spans="3:48" ht="12">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row>
    <row r="287" spans="3:48" ht="12">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row>
    <row r="288" spans="3:48" ht="12">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row>
    <row r="289" spans="3:48" ht="12">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row>
    <row r="290" spans="3:48" ht="12">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row>
    <row r="291" spans="3:48" ht="12">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row>
    <row r="292" spans="3:48" ht="12">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row>
    <row r="293" spans="3:48" ht="12">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row>
    <row r="294" spans="3:48" ht="12">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row>
    <row r="295" spans="3:48" ht="12">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row>
    <row r="296" spans="3:48" ht="12">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row>
    <row r="297" spans="3:48" ht="12">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row>
    <row r="298" spans="3:48" ht="12">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row>
    <row r="299" spans="3:48" ht="12">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row>
    <row r="300" spans="3:48" ht="12">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row>
    <row r="301" spans="3:48" ht="12">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row>
    <row r="302" spans="3:48" ht="12">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row>
    <row r="303" spans="3:48" ht="12">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row>
    <row r="304" spans="3:48" ht="12">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row>
    <row r="305" spans="3:48" ht="12">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row>
    <row r="306" spans="3:48" ht="12">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row>
    <row r="307" spans="3:48" ht="12">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row>
    <row r="308" spans="3:48" ht="12">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row>
    <row r="309" spans="3:48" ht="12">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row>
    <row r="310" spans="3:48" ht="12">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row>
    <row r="311" spans="3:48" ht="12">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row>
    <row r="312" spans="3:48" ht="12">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row>
    <row r="313" spans="3:48" ht="12">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row>
    <row r="314" spans="3:48" ht="12">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row>
    <row r="315" spans="3:48" ht="12">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row>
    <row r="316" spans="3:48" ht="12">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row>
    <row r="317" spans="3:48" ht="12">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row>
    <row r="318" spans="3:48" ht="12">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row>
    <row r="319" spans="3:48" ht="12">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row>
    <row r="320" spans="3:48" ht="12">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row>
    <row r="321" spans="3:48" ht="12">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row>
    <row r="322" spans="3:48" ht="12">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row>
    <row r="323" spans="3:48" ht="12">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row>
    <row r="324" spans="3:48" ht="12">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row>
    <row r="325" spans="3:48" ht="12">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row>
    <row r="326" spans="3:48" ht="12">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row>
    <row r="327" spans="3:48" ht="12">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row>
    <row r="328" spans="3:48" ht="12">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row>
    <row r="329" spans="3:48" ht="12">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row>
    <row r="330" spans="3:48" ht="12">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row>
    <row r="331" spans="3:48" ht="12">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row>
    <row r="332" spans="3:48" ht="12">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row>
    <row r="333" spans="3:48" ht="12">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row>
    <row r="334" spans="3:48" ht="12">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row>
    <row r="335" spans="3:48" ht="12">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row>
    <row r="336" spans="3:48" ht="12">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row>
    <row r="337" spans="3:48" ht="12">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row>
    <row r="338" spans="3:48" ht="12">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row>
    <row r="339" spans="3:48" ht="12">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row>
    <row r="340" spans="3:48" ht="12">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row>
    <row r="341" spans="3:48" ht="12">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row>
    <row r="342" spans="3:48" ht="12">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row>
    <row r="343" spans="3:48" ht="12">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row>
    <row r="344" spans="3:48" ht="12">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row>
    <row r="345" spans="3:48" ht="12">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row>
    <row r="346" spans="3:48" ht="12">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row>
    <row r="347" spans="3:48" ht="12">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row>
    <row r="348" spans="3:48" ht="12">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row>
    <row r="349" spans="3:48" ht="12">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row>
    <row r="350" spans="3:48" ht="12">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row>
    <row r="351" spans="3:48" ht="12">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row>
    <row r="352" spans="3:48" ht="12">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row>
    <row r="353" spans="3:48" ht="12">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row>
    <row r="354" spans="3:48" ht="12">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row>
    <row r="355" spans="3:48" ht="12">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row>
    <row r="356" spans="3:48" ht="12">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row>
    <row r="357" spans="3:48" ht="12">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row>
    <row r="358" spans="3:48" ht="12">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row>
    <row r="359" spans="3:48" ht="12">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row>
    <row r="360" spans="3:48" ht="12">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row>
    <row r="361" spans="3:48" ht="12">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row>
    <row r="362" spans="3:48" ht="12">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row>
    <row r="363" spans="3:48" ht="12">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row>
    <row r="364" spans="3:48" ht="12">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row>
    <row r="365" spans="3:48" ht="12">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row>
    <row r="366" spans="3:48" ht="12">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row>
    <row r="367" spans="3:48" ht="12">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row>
    <row r="368" spans="3:48" ht="12">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row>
    <row r="369" spans="3:48" ht="12">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row>
    <row r="370" spans="3:48" ht="12">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row>
    <row r="371" spans="3:48" ht="12">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row>
    <row r="372" spans="3:48" ht="12">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row>
    <row r="373" spans="3:48" ht="12">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row>
    <row r="374" spans="3:48" ht="12">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row>
    <row r="375" spans="3:48" ht="12">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row>
    <row r="376" spans="3:48" ht="12">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row>
    <row r="377" spans="3:48" ht="12">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row>
    <row r="378" spans="3:48" ht="12">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row>
    <row r="379" spans="3:48" ht="12">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row>
    <row r="380" spans="3:48" ht="12">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row>
    <row r="381" spans="3:48" ht="12">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row>
    <row r="382" spans="3:48" ht="12">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row>
    <row r="383" spans="3:48" ht="12">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row>
    <row r="384" spans="3:48" ht="12">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row>
    <row r="385" spans="3:48" ht="12">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row>
    <row r="386" spans="3:48" ht="12">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row>
    <row r="387" spans="3:48" ht="12">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row>
    <row r="388" spans="3:48" ht="12">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row>
    <row r="389" spans="3:48" ht="12">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row>
    <row r="390" spans="3:48" ht="12">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row>
    <row r="391" spans="3:48" ht="12">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row>
    <row r="392" spans="3:48" ht="12">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row>
    <row r="393" spans="3:48" ht="12">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row>
    <row r="394" spans="3:48" ht="12">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row>
    <row r="395" spans="3:48" ht="12">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row>
    <row r="396" spans="3:48" ht="12">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row>
    <row r="397" spans="3:48" ht="12">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row>
    <row r="398" spans="3:48" ht="12">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row>
    <row r="399" spans="3:48" ht="12">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row>
    <row r="400" spans="3:48" ht="12">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row>
    <row r="401" spans="3:48" ht="12">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row>
    <row r="402" spans="3:48" ht="12">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row>
    <row r="403" spans="3:48" ht="12">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row>
    <row r="404" spans="3:48" ht="12">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row>
    <row r="405" spans="3:48" ht="12">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row>
    <row r="406" spans="3:48" ht="12">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row>
    <row r="407" spans="3:48" ht="12">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row>
    <row r="408" spans="3:48" ht="12">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row>
    <row r="409" spans="3:48" ht="12">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row>
    <row r="410" spans="3:48" ht="12">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row>
    <row r="411" spans="3:48" ht="12">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row>
    <row r="412" spans="3:48" ht="12">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row>
    <row r="413" spans="3:48" ht="12">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row>
    <row r="414" spans="3:48" ht="12">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row>
    <row r="415" spans="3:48" ht="12">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row>
    <row r="416" spans="3:48" ht="12">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row>
    <row r="417" spans="3:48" ht="12">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row>
    <row r="418" spans="3:48" ht="12">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row>
    <row r="419" spans="3:48" ht="12">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row>
    <row r="420" spans="3:48" ht="12">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row>
    <row r="421" spans="3:48" ht="12">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row>
    <row r="422" spans="3:48" ht="12">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row>
    <row r="423" spans="3:48" ht="12">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row>
    <row r="424" spans="3:48" ht="12">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row>
    <row r="425" spans="3:48" ht="12">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row>
    <row r="426" spans="3:48" ht="12">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row>
    <row r="427" spans="3:48" ht="12">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row>
    <row r="428" spans="3:48" ht="12">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row>
    <row r="429" spans="3:48" ht="12">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row>
    <row r="430" spans="3:48" ht="12">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row>
    <row r="431" spans="3:48" ht="12">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row>
    <row r="432" spans="3:48" ht="12">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row>
    <row r="433" spans="3:48" ht="12">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row>
    <row r="434" spans="3:48" ht="12">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row>
    <row r="435" spans="3:48" ht="12">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row>
    <row r="436" spans="3:48" ht="12">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row>
    <row r="437" spans="3:48" ht="12">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row>
    <row r="438" spans="3:48" ht="12">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row>
    <row r="439" spans="3:48" ht="12">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row>
    <row r="440" spans="3:48" ht="12">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row>
    <row r="441" spans="3:48" ht="12">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row>
    <row r="442" spans="3:48" ht="12">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row>
    <row r="443" spans="3:48" ht="12">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row>
    <row r="444" spans="3:48" ht="12">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row>
    <row r="445" spans="3:48" ht="12">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row>
    <row r="446" spans="3:48" ht="12">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row>
    <row r="447" spans="3:48" ht="12">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row>
    <row r="448" spans="3:48" ht="12">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row>
    <row r="449" spans="3:48" ht="12">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row>
    <row r="450" spans="3:48" ht="12">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row>
    <row r="451" spans="3:48" ht="12">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row>
    <row r="452" spans="3:48" ht="12">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row>
    <row r="453" spans="3:48" ht="12">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row>
    <row r="454" spans="3:48" ht="12">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row>
    <row r="455" spans="3:48" ht="12">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row>
    <row r="456" spans="3:48" ht="12">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row>
    <row r="457" spans="3:48" ht="12">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row>
    <row r="458" spans="3:48" ht="12">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row>
    <row r="459" spans="3:48" ht="12">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row>
    <row r="460" spans="3:48" ht="12">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row>
    <row r="461" spans="3:48" ht="12">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row>
    <row r="462" spans="3:48" ht="12">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row>
    <row r="463" spans="3:48" ht="12">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row>
    <row r="464" spans="3:48" ht="12">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row>
    <row r="465" spans="3:48" ht="12">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row>
    <row r="466" spans="3:48" ht="12">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row>
    <row r="467" spans="3:48" ht="12">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row>
    <row r="468" spans="3:48" ht="12">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row>
    <row r="469" spans="3:48" ht="12">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row>
    <row r="470" spans="3:48" ht="12">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row>
    <row r="471" spans="3:48" ht="12">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row>
    <row r="472" spans="3:48" ht="12">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row>
    <row r="473" spans="3:48" ht="12">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row>
    <row r="474" spans="3:48" ht="12">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row>
    <row r="475" spans="3:48" ht="12">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row>
    <row r="476" spans="3:48" ht="12">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row>
    <row r="477" spans="3:48" ht="12">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row>
    <row r="478" spans="3:48" ht="12">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row>
    <row r="479" spans="3:48" ht="12">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row>
    <row r="480" spans="3:48" ht="12">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row>
    <row r="481" spans="3:48" ht="12">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row>
    <row r="482" spans="3:48" ht="12">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row>
    <row r="483" spans="3:48" ht="12">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row>
    <row r="484" spans="3:48" ht="12">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row>
    <row r="485" spans="3:48" ht="12">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row>
    <row r="486" spans="3:48" ht="12">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row>
    <row r="487" spans="3:48" ht="12">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row>
    <row r="488" spans="3:48" ht="12">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row>
    <row r="489" spans="3:48" ht="12">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row>
    <row r="490" spans="3:48" ht="12">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row>
    <row r="491" spans="3:48" ht="12">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row>
    <row r="492" spans="3:48" ht="12">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row>
    <row r="493" spans="3:48" ht="12">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row>
    <row r="494" spans="3:48" ht="12">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row>
    <row r="495" spans="3:48" ht="12">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row>
    <row r="496" spans="3:48" ht="12">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row>
    <row r="497" spans="3:48" ht="12">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row>
    <row r="498" spans="3:48" ht="12">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row>
    <row r="499" spans="3:48" ht="12">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row>
    <row r="500" spans="3:48" ht="12">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row>
    <row r="501" spans="3:48" ht="12">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row>
    <row r="502" spans="3:48" ht="12">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row>
    <row r="503" spans="3:48" ht="12">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row>
    <row r="504" spans="3:48" ht="12">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row>
    <row r="505" spans="3:48" ht="12">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row>
    <row r="506" spans="3:48" ht="12">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row>
    <row r="507" spans="3:48" ht="12">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row>
    <row r="508" spans="3:48" ht="12">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row>
    <row r="509" spans="3:48" ht="12">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row>
    <row r="510" spans="3:48" ht="12">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row>
    <row r="511" spans="3:48" ht="12">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row>
    <row r="512" spans="3:48" ht="12">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row>
    <row r="513" spans="3:48" ht="12">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row>
    <row r="514" spans="3:48" ht="12">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row>
    <row r="515" spans="3:48" ht="12">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row>
    <row r="516" spans="3:48" ht="12">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row>
    <row r="517" spans="3:48" ht="12">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row>
    <row r="518" spans="3:48" ht="12">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row>
    <row r="519" spans="3:48" ht="12">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row>
    <row r="520" spans="3:48" ht="12">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row>
    <row r="521" spans="3:48" ht="12">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row>
    <row r="522" spans="3:48" ht="12">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row>
    <row r="523" spans="3:48" ht="12">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row>
    <row r="524" spans="3:48" ht="12">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row>
    <row r="525" spans="3:48" ht="12">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row>
    <row r="526" spans="3:48" ht="12">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row>
    <row r="527" spans="3:48" ht="12">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row>
    <row r="528" spans="3:48" ht="12">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row>
    <row r="529" spans="3:48" ht="12">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row>
    <row r="530" spans="3:48" ht="12">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row>
    <row r="531" spans="3:48" ht="12">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row>
    <row r="532" spans="3:48" ht="12">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row>
    <row r="533" spans="3:48" ht="12">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row>
    <row r="534" spans="3:48" ht="12">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row>
    <row r="535" spans="3:48" ht="12">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row>
    <row r="536" spans="3:48" ht="12">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row>
    <row r="537" spans="3:48" ht="12">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row>
    <row r="538" spans="3:48" ht="12">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row>
    <row r="539" spans="3:48" ht="12">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row>
    <row r="540" spans="3:48" ht="12">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row>
    <row r="541" spans="3:48" ht="12">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row>
    <row r="542" spans="3:48" ht="12">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row>
    <row r="543" spans="3:17" ht="12">
      <c r="C543" s="54"/>
      <c r="D543" s="54"/>
      <c r="E543" s="54"/>
      <c r="F543" s="54"/>
      <c r="G543" s="54"/>
      <c r="H543" s="54"/>
      <c r="I543" s="54"/>
      <c r="J543" s="54"/>
      <c r="K543" s="54"/>
      <c r="L543" s="54"/>
      <c r="M543" s="54"/>
      <c r="N543" s="54"/>
      <c r="O543" s="54"/>
      <c r="P543" s="54"/>
      <c r="Q543" s="54"/>
    </row>
    <row r="544" spans="3:17" ht="12">
      <c r="C544" s="54"/>
      <c r="D544" s="54"/>
      <c r="E544" s="54"/>
      <c r="F544" s="54"/>
      <c r="G544" s="54"/>
      <c r="H544" s="54"/>
      <c r="I544" s="54"/>
      <c r="J544" s="54"/>
      <c r="K544" s="54"/>
      <c r="L544" s="54"/>
      <c r="M544" s="54"/>
      <c r="N544" s="54"/>
      <c r="O544" s="54"/>
      <c r="P544" s="54"/>
      <c r="Q544" s="54"/>
    </row>
    <row r="545" spans="3:17" ht="12">
      <c r="C545" s="54"/>
      <c r="D545" s="54"/>
      <c r="E545" s="54"/>
      <c r="F545" s="54"/>
      <c r="G545" s="54"/>
      <c r="H545" s="54"/>
      <c r="I545" s="54"/>
      <c r="J545" s="54"/>
      <c r="K545" s="54"/>
      <c r="L545" s="54"/>
      <c r="M545" s="54"/>
      <c r="N545" s="54"/>
      <c r="O545" s="54"/>
      <c r="P545" s="54"/>
      <c r="Q545" s="54"/>
    </row>
    <row r="546" spans="3:17" ht="12">
      <c r="C546" s="54"/>
      <c r="D546" s="54"/>
      <c r="E546" s="54"/>
      <c r="F546" s="54"/>
      <c r="G546" s="54"/>
      <c r="H546" s="54"/>
      <c r="I546" s="54"/>
      <c r="J546" s="54"/>
      <c r="K546" s="54"/>
      <c r="L546" s="54"/>
      <c r="M546" s="54"/>
      <c r="N546" s="54"/>
      <c r="O546" s="54"/>
      <c r="P546" s="54"/>
      <c r="Q546" s="54"/>
    </row>
    <row r="547" spans="3:17" ht="12">
      <c r="C547" s="54"/>
      <c r="D547" s="54"/>
      <c r="E547" s="54"/>
      <c r="F547" s="54"/>
      <c r="G547" s="54"/>
      <c r="H547" s="54"/>
      <c r="I547" s="54"/>
      <c r="J547" s="54"/>
      <c r="K547" s="54"/>
      <c r="L547" s="54"/>
      <c r="M547" s="54"/>
      <c r="N547" s="54"/>
      <c r="O547" s="54"/>
      <c r="P547" s="54"/>
      <c r="Q547" s="54"/>
    </row>
    <row r="548" spans="3:17" ht="12">
      <c r="C548" s="54"/>
      <c r="D548" s="54"/>
      <c r="E548" s="54"/>
      <c r="F548" s="54"/>
      <c r="G548" s="54"/>
      <c r="H548" s="54"/>
      <c r="I548" s="54"/>
      <c r="J548" s="54"/>
      <c r="K548" s="54"/>
      <c r="L548" s="54"/>
      <c r="M548" s="54"/>
      <c r="N548" s="54"/>
      <c r="O548" s="54"/>
      <c r="P548" s="54"/>
      <c r="Q548" s="54"/>
    </row>
    <row r="549" spans="3:17" ht="12">
      <c r="C549" s="54"/>
      <c r="D549" s="54"/>
      <c r="E549" s="54"/>
      <c r="F549" s="54"/>
      <c r="G549" s="54"/>
      <c r="H549" s="54"/>
      <c r="I549" s="54"/>
      <c r="J549" s="54"/>
      <c r="K549" s="54"/>
      <c r="L549" s="54"/>
      <c r="M549" s="54"/>
      <c r="N549" s="54"/>
      <c r="O549" s="54"/>
      <c r="P549" s="54"/>
      <c r="Q549" s="54"/>
    </row>
    <row r="550" spans="3:17" ht="12">
      <c r="C550" s="54"/>
      <c r="D550" s="54"/>
      <c r="E550" s="54"/>
      <c r="F550" s="54"/>
      <c r="G550" s="54"/>
      <c r="H550" s="54"/>
      <c r="I550" s="54"/>
      <c r="J550" s="54"/>
      <c r="K550" s="54"/>
      <c r="L550" s="54"/>
      <c r="M550" s="54"/>
      <c r="N550" s="54"/>
      <c r="O550" s="54"/>
      <c r="P550" s="54"/>
      <c r="Q550" s="54"/>
    </row>
    <row r="551" spans="3:17" ht="12">
      <c r="C551" s="54"/>
      <c r="D551" s="54"/>
      <c r="E551" s="54"/>
      <c r="F551" s="54"/>
      <c r="G551" s="54"/>
      <c r="H551" s="54"/>
      <c r="I551" s="54"/>
      <c r="J551" s="54"/>
      <c r="K551" s="54"/>
      <c r="L551" s="54"/>
      <c r="M551" s="54"/>
      <c r="N551" s="54"/>
      <c r="O551" s="54"/>
      <c r="P551" s="54"/>
      <c r="Q551" s="54"/>
    </row>
    <row r="552" spans="3:17" ht="12">
      <c r="C552" s="54"/>
      <c r="D552" s="54"/>
      <c r="E552" s="54"/>
      <c r="F552" s="54"/>
      <c r="G552" s="54"/>
      <c r="H552" s="54"/>
      <c r="I552" s="54"/>
      <c r="J552" s="54"/>
      <c r="K552" s="54"/>
      <c r="L552" s="54"/>
      <c r="M552" s="54"/>
      <c r="N552" s="54"/>
      <c r="O552" s="54"/>
      <c r="P552" s="54"/>
      <c r="Q552" s="54"/>
    </row>
    <row r="553" spans="3:17" ht="12">
      <c r="C553" s="54"/>
      <c r="D553" s="54"/>
      <c r="E553" s="54"/>
      <c r="F553" s="54"/>
      <c r="G553" s="54"/>
      <c r="H553" s="54"/>
      <c r="I553" s="54"/>
      <c r="J553" s="54"/>
      <c r="K553" s="54"/>
      <c r="L553" s="54"/>
      <c r="M553" s="54"/>
      <c r="N553" s="54"/>
      <c r="O553" s="54"/>
      <c r="P553" s="54"/>
      <c r="Q553" s="54"/>
    </row>
    <row r="554" spans="3:17" ht="12">
      <c r="C554" s="54"/>
      <c r="D554" s="54"/>
      <c r="E554" s="54"/>
      <c r="F554" s="54"/>
      <c r="G554" s="54"/>
      <c r="H554" s="54"/>
      <c r="I554" s="54"/>
      <c r="J554" s="54"/>
      <c r="K554" s="54"/>
      <c r="L554" s="54"/>
      <c r="M554" s="54"/>
      <c r="N554" s="54"/>
      <c r="O554" s="54"/>
      <c r="P554" s="54"/>
      <c r="Q554" s="54"/>
    </row>
    <row r="555" spans="3:17" ht="12">
      <c r="C555" s="54"/>
      <c r="D555" s="54"/>
      <c r="E555" s="54"/>
      <c r="F555" s="54"/>
      <c r="G555" s="54"/>
      <c r="H555" s="54"/>
      <c r="I555" s="54"/>
      <c r="J555" s="54"/>
      <c r="K555" s="54"/>
      <c r="L555" s="54"/>
      <c r="M555" s="54"/>
      <c r="N555" s="54"/>
      <c r="O555" s="54"/>
      <c r="P555" s="54"/>
      <c r="Q555" s="54"/>
    </row>
    <row r="556" spans="3:17" ht="12">
      <c r="C556" s="54"/>
      <c r="D556" s="54"/>
      <c r="E556" s="54"/>
      <c r="F556" s="54"/>
      <c r="G556" s="54"/>
      <c r="H556" s="54"/>
      <c r="I556" s="54"/>
      <c r="J556" s="54"/>
      <c r="K556" s="54"/>
      <c r="L556" s="54"/>
      <c r="M556" s="54"/>
      <c r="N556" s="54"/>
      <c r="O556" s="54"/>
      <c r="P556" s="54"/>
      <c r="Q556" s="54"/>
    </row>
    <row r="557" spans="3:17" ht="12">
      <c r="C557" s="54"/>
      <c r="D557" s="54"/>
      <c r="E557" s="54"/>
      <c r="F557" s="54"/>
      <c r="G557" s="54"/>
      <c r="H557" s="54"/>
      <c r="I557" s="54"/>
      <c r="J557" s="54"/>
      <c r="K557" s="54"/>
      <c r="L557" s="54"/>
      <c r="M557" s="54"/>
      <c r="N557" s="54"/>
      <c r="O557" s="54"/>
      <c r="P557" s="54"/>
      <c r="Q557" s="54"/>
    </row>
    <row r="558" spans="3:17" ht="12">
      <c r="C558" s="54"/>
      <c r="D558" s="54"/>
      <c r="E558" s="54"/>
      <c r="F558" s="54"/>
      <c r="G558" s="54"/>
      <c r="H558" s="54"/>
      <c r="I558" s="54"/>
      <c r="J558" s="54"/>
      <c r="K558" s="54"/>
      <c r="L558" s="54"/>
      <c r="M558" s="54"/>
      <c r="N558" s="54"/>
      <c r="O558" s="54"/>
      <c r="P558" s="54"/>
      <c r="Q558" s="54"/>
    </row>
    <row r="559" spans="3:17" ht="12">
      <c r="C559" s="54"/>
      <c r="D559" s="54"/>
      <c r="E559" s="54"/>
      <c r="F559" s="54"/>
      <c r="G559" s="54"/>
      <c r="H559" s="54"/>
      <c r="I559" s="54"/>
      <c r="J559" s="54"/>
      <c r="K559" s="54"/>
      <c r="L559" s="54"/>
      <c r="M559" s="54"/>
      <c r="N559" s="54"/>
      <c r="O559" s="54"/>
      <c r="P559" s="54"/>
      <c r="Q559" s="54"/>
    </row>
    <row r="560" spans="3:17" ht="12">
      <c r="C560" s="54"/>
      <c r="D560" s="54"/>
      <c r="E560" s="54"/>
      <c r="F560" s="54"/>
      <c r="G560" s="54"/>
      <c r="H560" s="54"/>
      <c r="I560" s="54"/>
      <c r="J560" s="54"/>
      <c r="K560" s="54"/>
      <c r="L560" s="54"/>
      <c r="M560" s="54"/>
      <c r="N560" s="54"/>
      <c r="O560" s="54"/>
      <c r="P560" s="54"/>
      <c r="Q560" s="54"/>
    </row>
    <row r="561" spans="3:17" ht="12">
      <c r="C561" s="54"/>
      <c r="D561" s="54"/>
      <c r="E561" s="54"/>
      <c r="F561" s="54"/>
      <c r="G561" s="54"/>
      <c r="H561" s="54"/>
      <c r="I561" s="54"/>
      <c r="J561" s="54"/>
      <c r="K561" s="54"/>
      <c r="L561" s="54"/>
      <c r="M561" s="54"/>
      <c r="N561" s="54"/>
      <c r="O561" s="54"/>
      <c r="P561" s="54"/>
      <c r="Q561" s="54"/>
    </row>
    <row r="562" spans="3:17" ht="12">
      <c r="C562" s="54"/>
      <c r="D562" s="54"/>
      <c r="E562" s="54"/>
      <c r="F562" s="54"/>
      <c r="G562" s="54"/>
      <c r="H562" s="54"/>
      <c r="I562" s="54"/>
      <c r="J562" s="54"/>
      <c r="K562" s="54"/>
      <c r="L562" s="54"/>
      <c r="M562" s="54"/>
      <c r="N562" s="54"/>
      <c r="O562" s="54"/>
      <c r="P562" s="54"/>
      <c r="Q562" s="54"/>
    </row>
    <row r="563" spans="3:17" ht="12">
      <c r="C563" s="54"/>
      <c r="D563" s="54"/>
      <c r="E563" s="54"/>
      <c r="F563" s="54"/>
      <c r="G563" s="54"/>
      <c r="H563" s="54"/>
      <c r="I563" s="54"/>
      <c r="J563" s="54"/>
      <c r="K563" s="54"/>
      <c r="L563" s="54"/>
      <c r="M563" s="54"/>
      <c r="N563" s="54"/>
      <c r="O563" s="54"/>
      <c r="P563" s="54"/>
      <c r="Q563" s="54"/>
    </row>
    <row r="564" spans="3:17" ht="12">
      <c r="C564" s="54"/>
      <c r="D564" s="54"/>
      <c r="E564" s="54"/>
      <c r="F564" s="54"/>
      <c r="G564" s="54"/>
      <c r="H564" s="54"/>
      <c r="I564" s="54"/>
      <c r="J564" s="54"/>
      <c r="K564" s="54"/>
      <c r="L564" s="54"/>
      <c r="M564" s="54"/>
      <c r="N564" s="54"/>
      <c r="O564" s="54"/>
      <c r="P564" s="54"/>
      <c r="Q564" s="54"/>
    </row>
    <row r="565" spans="3:17" ht="12">
      <c r="C565" s="54"/>
      <c r="D565" s="54"/>
      <c r="E565" s="54"/>
      <c r="F565" s="54"/>
      <c r="G565" s="54"/>
      <c r="H565" s="54"/>
      <c r="I565" s="54"/>
      <c r="J565" s="54"/>
      <c r="K565" s="54"/>
      <c r="L565" s="54"/>
      <c r="M565" s="54"/>
      <c r="N565" s="54"/>
      <c r="O565" s="54"/>
      <c r="P565" s="54"/>
      <c r="Q565" s="54"/>
    </row>
    <row r="566" spans="3:17" ht="12">
      <c r="C566" s="54"/>
      <c r="D566" s="54"/>
      <c r="E566" s="54"/>
      <c r="F566" s="54"/>
      <c r="G566" s="54"/>
      <c r="H566" s="54"/>
      <c r="I566" s="54"/>
      <c r="J566" s="54"/>
      <c r="K566" s="54"/>
      <c r="L566" s="54"/>
      <c r="M566" s="54"/>
      <c r="N566" s="54"/>
      <c r="O566" s="54"/>
      <c r="P566" s="54"/>
      <c r="Q566" s="54"/>
    </row>
    <row r="567" spans="3:17" ht="12">
      <c r="C567" s="54"/>
      <c r="D567" s="54"/>
      <c r="E567" s="54"/>
      <c r="F567" s="54"/>
      <c r="G567" s="54"/>
      <c r="H567" s="54"/>
      <c r="I567" s="54"/>
      <c r="J567" s="54"/>
      <c r="K567" s="54"/>
      <c r="L567" s="54"/>
      <c r="M567" s="54"/>
      <c r="N567" s="54"/>
      <c r="O567" s="54"/>
      <c r="P567" s="54"/>
      <c r="Q567" s="54"/>
    </row>
    <row r="568" spans="3:17" ht="12">
      <c r="C568" s="54"/>
      <c r="D568" s="54"/>
      <c r="E568" s="54"/>
      <c r="F568" s="54"/>
      <c r="G568" s="54"/>
      <c r="H568" s="54"/>
      <c r="I568" s="54"/>
      <c r="J568" s="54"/>
      <c r="K568" s="54"/>
      <c r="L568" s="54"/>
      <c r="M568" s="54"/>
      <c r="N568" s="54"/>
      <c r="O568" s="54"/>
      <c r="P568" s="54"/>
      <c r="Q568" s="54"/>
    </row>
    <row r="569" spans="3:17" ht="12">
      <c r="C569" s="54"/>
      <c r="D569" s="54"/>
      <c r="E569" s="54"/>
      <c r="F569" s="54"/>
      <c r="G569" s="54"/>
      <c r="H569" s="54"/>
      <c r="I569" s="54"/>
      <c r="J569" s="54"/>
      <c r="K569" s="54"/>
      <c r="L569" s="54"/>
      <c r="M569" s="54"/>
      <c r="N569" s="54"/>
      <c r="O569" s="54"/>
      <c r="P569" s="54"/>
      <c r="Q569" s="54"/>
    </row>
    <row r="570" spans="3:17" ht="12">
      <c r="C570" s="54"/>
      <c r="D570" s="54"/>
      <c r="E570" s="54"/>
      <c r="F570" s="54"/>
      <c r="G570" s="54"/>
      <c r="H570" s="54"/>
      <c r="I570" s="54"/>
      <c r="J570" s="54"/>
      <c r="K570" s="54"/>
      <c r="L570" s="54"/>
      <c r="M570" s="54"/>
      <c r="N570" s="54"/>
      <c r="O570" s="54"/>
      <c r="P570" s="54"/>
      <c r="Q570" s="54"/>
    </row>
    <row r="571" spans="3:17" ht="12">
      <c r="C571" s="54"/>
      <c r="D571" s="54"/>
      <c r="E571" s="54"/>
      <c r="F571" s="54"/>
      <c r="G571" s="54"/>
      <c r="H571" s="54"/>
      <c r="I571" s="54"/>
      <c r="J571" s="54"/>
      <c r="K571" s="54"/>
      <c r="L571" s="54"/>
      <c r="M571" s="54"/>
      <c r="N571" s="54"/>
      <c r="O571" s="54"/>
      <c r="P571" s="54"/>
      <c r="Q571" s="54"/>
    </row>
    <row r="572" spans="3:17" ht="12">
      <c r="C572" s="54"/>
      <c r="D572" s="54"/>
      <c r="E572" s="54"/>
      <c r="F572" s="54"/>
      <c r="G572" s="54"/>
      <c r="H572" s="54"/>
      <c r="I572" s="54"/>
      <c r="J572" s="54"/>
      <c r="K572" s="54"/>
      <c r="L572" s="54"/>
      <c r="M572" s="54"/>
      <c r="N572" s="54"/>
      <c r="O572" s="54"/>
      <c r="P572" s="54"/>
      <c r="Q572" s="54"/>
    </row>
    <row r="573" spans="3:17" ht="12">
      <c r="C573" s="54"/>
      <c r="D573" s="54"/>
      <c r="E573" s="54"/>
      <c r="F573" s="54"/>
      <c r="G573" s="54"/>
      <c r="H573" s="54"/>
      <c r="I573" s="54"/>
      <c r="J573" s="54"/>
      <c r="K573" s="54"/>
      <c r="L573" s="54"/>
      <c r="M573" s="54"/>
      <c r="N573" s="54"/>
      <c r="O573" s="54"/>
      <c r="P573" s="54"/>
      <c r="Q573" s="54"/>
    </row>
    <row r="574" spans="3:17" ht="12">
      <c r="C574" s="54"/>
      <c r="D574" s="54"/>
      <c r="E574" s="54"/>
      <c r="F574" s="54"/>
      <c r="G574" s="54"/>
      <c r="H574" s="54"/>
      <c r="I574" s="54"/>
      <c r="J574" s="54"/>
      <c r="K574" s="54"/>
      <c r="L574" s="54"/>
      <c r="M574" s="54"/>
      <c r="N574" s="54"/>
      <c r="O574" s="54"/>
      <c r="P574" s="54"/>
      <c r="Q574" s="54"/>
    </row>
    <row r="575" spans="3:17" ht="12">
      <c r="C575" s="54"/>
      <c r="D575" s="54"/>
      <c r="E575" s="54"/>
      <c r="F575" s="54"/>
      <c r="G575" s="54"/>
      <c r="H575" s="54"/>
      <c r="I575" s="54"/>
      <c r="J575" s="54"/>
      <c r="K575" s="54"/>
      <c r="L575" s="54"/>
      <c r="M575" s="54"/>
      <c r="N575" s="54"/>
      <c r="O575" s="54"/>
      <c r="P575" s="54"/>
      <c r="Q575" s="54"/>
    </row>
    <row r="576" spans="3:17" ht="12">
      <c r="C576" s="54"/>
      <c r="D576" s="54"/>
      <c r="E576" s="54"/>
      <c r="F576" s="54"/>
      <c r="G576" s="54"/>
      <c r="H576" s="54"/>
      <c r="I576" s="54"/>
      <c r="J576" s="54"/>
      <c r="K576" s="54"/>
      <c r="L576" s="54"/>
      <c r="M576" s="54"/>
      <c r="N576" s="54"/>
      <c r="O576" s="54"/>
      <c r="P576" s="54"/>
      <c r="Q576" s="54"/>
    </row>
    <row r="577" spans="3:17" ht="12">
      <c r="C577" s="54"/>
      <c r="D577" s="54"/>
      <c r="E577" s="54"/>
      <c r="F577" s="54"/>
      <c r="G577" s="54"/>
      <c r="H577" s="54"/>
      <c r="I577" s="54"/>
      <c r="J577" s="54"/>
      <c r="K577" s="54"/>
      <c r="L577" s="54"/>
      <c r="M577" s="54"/>
      <c r="N577" s="54"/>
      <c r="O577" s="54"/>
      <c r="P577" s="54"/>
      <c r="Q577" s="54"/>
    </row>
    <row r="578" spans="3:17" ht="12">
      <c r="C578" s="54"/>
      <c r="D578" s="54"/>
      <c r="E578" s="54"/>
      <c r="F578" s="54"/>
      <c r="G578" s="54"/>
      <c r="H578" s="54"/>
      <c r="I578" s="54"/>
      <c r="J578" s="54"/>
      <c r="K578" s="54"/>
      <c r="L578" s="54"/>
      <c r="M578" s="54"/>
      <c r="N578" s="54"/>
      <c r="O578" s="54"/>
      <c r="P578" s="54"/>
      <c r="Q578" s="54"/>
    </row>
    <row r="579" spans="3:17" ht="12">
      <c r="C579" s="54"/>
      <c r="D579" s="54"/>
      <c r="E579" s="54"/>
      <c r="F579" s="54"/>
      <c r="G579" s="54"/>
      <c r="H579" s="54"/>
      <c r="I579" s="54"/>
      <c r="J579" s="54"/>
      <c r="K579" s="54"/>
      <c r="L579" s="54"/>
      <c r="M579" s="54"/>
      <c r="N579" s="54"/>
      <c r="O579" s="54"/>
      <c r="P579" s="54"/>
      <c r="Q579" s="54"/>
    </row>
    <row r="580" spans="3:17" ht="12">
      <c r="C580" s="54"/>
      <c r="D580" s="54"/>
      <c r="E580" s="54"/>
      <c r="F580" s="54"/>
      <c r="G580" s="54"/>
      <c r="H580" s="54"/>
      <c r="I580" s="54"/>
      <c r="J580" s="54"/>
      <c r="K580" s="54"/>
      <c r="L580" s="54"/>
      <c r="M580" s="54"/>
      <c r="N580" s="54"/>
      <c r="O580" s="54"/>
      <c r="P580" s="54"/>
      <c r="Q580" s="54"/>
    </row>
    <row r="581" spans="3:17" ht="12">
      <c r="C581" s="54"/>
      <c r="D581" s="54"/>
      <c r="E581" s="54"/>
      <c r="F581" s="54"/>
      <c r="G581" s="54"/>
      <c r="H581" s="54"/>
      <c r="I581" s="54"/>
      <c r="J581" s="54"/>
      <c r="K581" s="54"/>
      <c r="L581" s="54"/>
      <c r="M581" s="54"/>
      <c r="N581" s="54"/>
      <c r="O581" s="54"/>
      <c r="P581" s="54"/>
      <c r="Q581" s="54"/>
    </row>
    <row r="582" spans="3:17" ht="12">
      <c r="C582" s="54"/>
      <c r="D582" s="54"/>
      <c r="E582" s="54"/>
      <c r="F582" s="54"/>
      <c r="G582" s="54"/>
      <c r="H582" s="54"/>
      <c r="I582" s="54"/>
      <c r="J582" s="54"/>
      <c r="K582" s="54"/>
      <c r="L582" s="54"/>
      <c r="M582" s="54"/>
      <c r="N582" s="54"/>
      <c r="O582" s="54"/>
      <c r="P582" s="54"/>
      <c r="Q582" s="54"/>
    </row>
    <row r="583" spans="3:17" ht="12">
      <c r="C583" s="54"/>
      <c r="D583" s="54"/>
      <c r="E583" s="54"/>
      <c r="F583" s="54"/>
      <c r="G583" s="54"/>
      <c r="H583" s="54"/>
      <c r="I583" s="54"/>
      <c r="J583" s="54"/>
      <c r="K583" s="54"/>
      <c r="L583" s="54"/>
      <c r="M583" s="54"/>
      <c r="N583" s="54"/>
      <c r="O583" s="54"/>
      <c r="P583" s="54"/>
      <c r="Q583" s="54"/>
    </row>
    <row r="584" spans="3:17" ht="12">
      <c r="C584" s="54"/>
      <c r="D584" s="54"/>
      <c r="E584" s="54"/>
      <c r="F584" s="54"/>
      <c r="G584" s="54"/>
      <c r="H584" s="54"/>
      <c r="I584" s="54"/>
      <c r="J584" s="54"/>
      <c r="K584" s="54"/>
      <c r="L584" s="54"/>
      <c r="M584" s="54"/>
      <c r="N584" s="54"/>
      <c r="O584" s="54"/>
      <c r="P584" s="54"/>
      <c r="Q584" s="54"/>
    </row>
    <row r="585" spans="3:17" ht="12">
      <c r="C585" s="54"/>
      <c r="D585" s="54"/>
      <c r="E585" s="54"/>
      <c r="F585" s="54"/>
      <c r="G585" s="54"/>
      <c r="H585" s="54"/>
      <c r="I585" s="54"/>
      <c r="J585" s="54"/>
      <c r="K585" s="54"/>
      <c r="L585" s="54"/>
      <c r="M585" s="54"/>
      <c r="N585" s="54"/>
      <c r="O585" s="54"/>
      <c r="P585" s="54"/>
      <c r="Q585" s="54"/>
    </row>
    <row r="586" spans="3:17" ht="12">
      <c r="C586" s="54"/>
      <c r="D586" s="54"/>
      <c r="E586" s="54"/>
      <c r="F586" s="54"/>
      <c r="G586" s="54"/>
      <c r="H586" s="54"/>
      <c r="I586" s="54"/>
      <c r="J586" s="54"/>
      <c r="K586" s="54"/>
      <c r="L586" s="54"/>
      <c r="M586" s="54"/>
      <c r="N586" s="54"/>
      <c r="O586" s="54"/>
      <c r="P586" s="54"/>
      <c r="Q586" s="54"/>
    </row>
    <row r="587" spans="3:17" ht="12">
      <c r="C587" s="54"/>
      <c r="D587" s="54"/>
      <c r="E587" s="54"/>
      <c r="F587" s="54"/>
      <c r="G587" s="54"/>
      <c r="H587" s="54"/>
      <c r="I587" s="54"/>
      <c r="J587" s="54"/>
      <c r="K587" s="54"/>
      <c r="L587" s="54"/>
      <c r="M587" s="54"/>
      <c r="N587" s="54"/>
      <c r="O587" s="54"/>
      <c r="P587" s="54"/>
      <c r="Q587" s="54"/>
    </row>
    <row r="588" spans="3:17" ht="12">
      <c r="C588" s="54"/>
      <c r="D588" s="54"/>
      <c r="E588" s="54"/>
      <c r="F588" s="54"/>
      <c r="G588" s="54"/>
      <c r="H588" s="54"/>
      <c r="I588" s="54"/>
      <c r="J588" s="54"/>
      <c r="K588" s="54"/>
      <c r="L588" s="54"/>
      <c r="M588" s="54"/>
      <c r="N588" s="54"/>
      <c r="O588" s="54"/>
      <c r="P588" s="54"/>
      <c r="Q588" s="54"/>
    </row>
    <row r="589" spans="3:17" ht="12">
      <c r="C589" s="54"/>
      <c r="D589" s="54"/>
      <c r="E589" s="54"/>
      <c r="F589" s="54"/>
      <c r="G589" s="54"/>
      <c r="H589" s="54"/>
      <c r="I589" s="54"/>
      <c r="J589" s="54"/>
      <c r="K589" s="54"/>
      <c r="L589" s="54"/>
      <c r="M589" s="54"/>
      <c r="N589" s="54"/>
      <c r="O589" s="54"/>
      <c r="P589" s="54"/>
      <c r="Q589" s="54"/>
    </row>
    <row r="590" spans="3:17" ht="12">
      <c r="C590" s="54"/>
      <c r="D590" s="54"/>
      <c r="E590" s="54"/>
      <c r="F590" s="54"/>
      <c r="G590" s="54"/>
      <c r="H590" s="54"/>
      <c r="I590" s="54"/>
      <c r="J590" s="54"/>
      <c r="K590" s="54"/>
      <c r="L590" s="54"/>
      <c r="M590" s="54"/>
      <c r="N590" s="54"/>
      <c r="O590" s="54"/>
      <c r="P590" s="54"/>
      <c r="Q590" s="54"/>
    </row>
    <row r="591" spans="3:17" ht="12">
      <c r="C591" s="54"/>
      <c r="D591" s="54"/>
      <c r="E591" s="54"/>
      <c r="F591" s="54"/>
      <c r="G591" s="54"/>
      <c r="H591" s="54"/>
      <c r="I591" s="54"/>
      <c r="J591" s="54"/>
      <c r="K591" s="54"/>
      <c r="L591" s="54"/>
      <c r="M591" s="54"/>
      <c r="N591" s="54"/>
      <c r="O591" s="54"/>
      <c r="P591" s="54"/>
      <c r="Q591" s="54"/>
    </row>
    <row r="592" spans="3:17" ht="12">
      <c r="C592" s="54"/>
      <c r="D592" s="54"/>
      <c r="E592" s="54"/>
      <c r="F592" s="54"/>
      <c r="G592" s="54"/>
      <c r="H592" s="54"/>
      <c r="I592" s="54"/>
      <c r="J592" s="54"/>
      <c r="K592" s="54"/>
      <c r="L592" s="54"/>
      <c r="M592" s="54"/>
      <c r="N592" s="54"/>
      <c r="O592" s="54"/>
      <c r="P592" s="54"/>
      <c r="Q592" s="54"/>
    </row>
    <row r="593" spans="3:17" ht="12">
      <c r="C593" s="54"/>
      <c r="D593" s="54"/>
      <c r="E593" s="54"/>
      <c r="F593" s="54"/>
      <c r="G593" s="54"/>
      <c r="H593" s="54"/>
      <c r="I593" s="54"/>
      <c r="J593" s="54"/>
      <c r="K593" s="54"/>
      <c r="L593" s="54"/>
      <c r="M593" s="54"/>
      <c r="N593" s="54"/>
      <c r="O593" s="54"/>
      <c r="P593" s="54"/>
      <c r="Q593" s="54"/>
    </row>
    <row r="594" spans="3:17" ht="12">
      <c r="C594" s="54"/>
      <c r="D594" s="54"/>
      <c r="E594" s="54"/>
      <c r="F594" s="54"/>
      <c r="G594" s="54"/>
      <c r="H594" s="54"/>
      <c r="I594" s="54"/>
      <c r="J594" s="54"/>
      <c r="K594" s="54"/>
      <c r="L594" s="54"/>
      <c r="M594" s="54"/>
      <c r="N594" s="54"/>
      <c r="O594" s="54"/>
      <c r="P594" s="54"/>
      <c r="Q594" s="54"/>
    </row>
    <row r="595" spans="3:17" ht="12">
      <c r="C595" s="54"/>
      <c r="D595" s="54"/>
      <c r="E595" s="54"/>
      <c r="F595" s="54"/>
      <c r="G595" s="54"/>
      <c r="H595" s="54"/>
      <c r="I595" s="54"/>
      <c r="J595" s="54"/>
      <c r="K595" s="54"/>
      <c r="L595" s="54"/>
      <c r="M595" s="54"/>
      <c r="N595" s="54"/>
      <c r="O595" s="54"/>
      <c r="P595" s="54"/>
      <c r="Q595" s="54"/>
    </row>
    <row r="596" spans="3:17" ht="12">
      <c r="C596" s="54"/>
      <c r="D596" s="54"/>
      <c r="E596" s="54"/>
      <c r="F596" s="54"/>
      <c r="G596" s="54"/>
      <c r="H596" s="54"/>
      <c r="I596" s="54"/>
      <c r="J596" s="54"/>
      <c r="K596" s="54"/>
      <c r="L596" s="54"/>
      <c r="M596" s="54"/>
      <c r="N596" s="54"/>
      <c r="O596" s="54"/>
      <c r="P596" s="54"/>
      <c r="Q596" s="54"/>
    </row>
    <row r="597" spans="3:17" ht="12">
      <c r="C597" s="54"/>
      <c r="D597" s="54"/>
      <c r="E597" s="54"/>
      <c r="F597" s="54"/>
      <c r="G597" s="54"/>
      <c r="H597" s="54"/>
      <c r="I597" s="54"/>
      <c r="J597" s="54"/>
      <c r="K597" s="54"/>
      <c r="L597" s="54"/>
      <c r="M597" s="54"/>
      <c r="N597" s="54"/>
      <c r="O597" s="54"/>
      <c r="P597" s="54"/>
      <c r="Q597" s="54"/>
    </row>
    <row r="598" spans="3:17" ht="12">
      <c r="C598" s="54"/>
      <c r="D598" s="54"/>
      <c r="E598" s="54"/>
      <c r="F598" s="54"/>
      <c r="G598" s="54"/>
      <c r="H598" s="54"/>
      <c r="I598" s="54"/>
      <c r="J598" s="54"/>
      <c r="K598" s="54"/>
      <c r="L598" s="54"/>
      <c r="M598" s="54"/>
      <c r="N598" s="54"/>
      <c r="O598" s="54"/>
      <c r="P598" s="54"/>
      <c r="Q598" s="54"/>
    </row>
    <row r="599" spans="3:17" ht="12">
      <c r="C599" s="54"/>
      <c r="D599" s="54"/>
      <c r="E599" s="54"/>
      <c r="F599" s="54"/>
      <c r="G599" s="54"/>
      <c r="H599" s="54"/>
      <c r="I599" s="54"/>
      <c r="J599" s="54"/>
      <c r="K599" s="54"/>
      <c r="L599" s="54"/>
      <c r="M599" s="54"/>
      <c r="N599" s="54"/>
      <c r="O599" s="54"/>
      <c r="P599" s="54"/>
      <c r="Q599" s="54"/>
    </row>
    <row r="600" spans="3:17" ht="12">
      <c r="C600" s="54"/>
      <c r="D600" s="54"/>
      <c r="E600" s="54"/>
      <c r="F600" s="54"/>
      <c r="G600" s="54"/>
      <c r="H600" s="54"/>
      <c r="I600" s="54"/>
      <c r="J600" s="54"/>
      <c r="K600" s="54"/>
      <c r="L600" s="54"/>
      <c r="M600" s="54"/>
      <c r="N600" s="54"/>
      <c r="O600" s="54"/>
      <c r="P600" s="54"/>
      <c r="Q600" s="54"/>
    </row>
    <row r="601" spans="3:17" ht="12">
      <c r="C601" s="54"/>
      <c r="D601" s="54"/>
      <c r="E601" s="54"/>
      <c r="F601" s="54"/>
      <c r="G601" s="54"/>
      <c r="H601" s="54"/>
      <c r="I601" s="54"/>
      <c r="J601" s="54"/>
      <c r="K601" s="54"/>
      <c r="L601" s="54"/>
      <c r="M601" s="54"/>
      <c r="N601" s="54"/>
      <c r="O601" s="54"/>
      <c r="P601" s="54"/>
      <c r="Q601" s="54"/>
    </row>
    <row r="602" spans="3:17" ht="12">
      <c r="C602" s="54"/>
      <c r="D602" s="54"/>
      <c r="E602" s="54"/>
      <c r="F602" s="54"/>
      <c r="G602" s="54"/>
      <c r="H602" s="54"/>
      <c r="I602" s="54"/>
      <c r="J602" s="54"/>
      <c r="K602" s="54"/>
      <c r="L602" s="54"/>
      <c r="M602" s="54"/>
      <c r="N602" s="54"/>
      <c r="O602" s="54"/>
      <c r="P602" s="54"/>
      <c r="Q602" s="54"/>
    </row>
    <row r="603" spans="3:17" ht="12">
      <c r="C603" s="54"/>
      <c r="D603" s="54"/>
      <c r="E603" s="54"/>
      <c r="F603" s="54"/>
      <c r="G603" s="54"/>
      <c r="H603" s="54"/>
      <c r="I603" s="54"/>
      <c r="J603" s="54"/>
      <c r="K603" s="54"/>
      <c r="L603" s="54"/>
      <c r="M603" s="54"/>
      <c r="N603" s="54"/>
      <c r="O603" s="54"/>
      <c r="P603" s="54"/>
      <c r="Q603" s="54"/>
    </row>
    <row r="604" spans="3:17" ht="12">
      <c r="C604" s="54"/>
      <c r="D604" s="54"/>
      <c r="E604" s="54"/>
      <c r="F604" s="54"/>
      <c r="G604" s="54"/>
      <c r="H604" s="54"/>
      <c r="I604" s="54"/>
      <c r="J604" s="54"/>
      <c r="K604" s="54"/>
      <c r="L604" s="54"/>
      <c r="M604" s="54"/>
      <c r="N604" s="54"/>
      <c r="O604" s="54"/>
      <c r="P604" s="54"/>
      <c r="Q604" s="54"/>
    </row>
    <row r="605" spans="3:17" ht="12">
      <c r="C605" s="54"/>
      <c r="D605" s="54"/>
      <c r="E605" s="54"/>
      <c r="F605" s="54"/>
      <c r="G605" s="54"/>
      <c r="H605" s="54"/>
      <c r="I605" s="54"/>
      <c r="J605" s="54"/>
      <c r="K605" s="54"/>
      <c r="L605" s="54"/>
      <c r="M605" s="54"/>
      <c r="N605" s="54"/>
      <c r="O605" s="54"/>
      <c r="P605" s="54"/>
      <c r="Q605" s="54"/>
    </row>
    <row r="606" spans="3:17" ht="12">
      <c r="C606" s="54"/>
      <c r="D606" s="54"/>
      <c r="E606" s="54"/>
      <c r="F606" s="54"/>
      <c r="G606" s="54"/>
      <c r="H606" s="54"/>
      <c r="I606" s="54"/>
      <c r="J606" s="54"/>
      <c r="K606" s="54"/>
      <c r="L606" s="54"/>
      <c r="M606" s="54"/>
      <c r="N606" s="54"/>
      <c r="O606" s="54"/>
      <c r="P606" s="54"/>
      <c r="Q606" s="54"/>
    </row>
    <row r="607" spans="3:17" ht="12">
      <c r="C607" s="54"/>
      <c r="D607" s="54"/>
      <c r="E607" s="54"/>
      <c r="F607" s="54"/>
      <c r="G607" s="54"/>
      <c r="H607" s="54"/>
      <c r="I607" s="54"/>
      <c r="J607" s="54"/>
      <c r="K607" s="54"/>
      <c r="L607" s="54"/>
      <c r="M607" s="54"/>
      <c r="N607" s="54"/>
      <c r="O607" s="54"/>
      <c r="P607" s="54"/>
      <c r="Q607" s="54"/>
    </row>
    <row r="608" spans="3:17" ht="12">
      <c r="C608" s="54"/>
      <c r="D608" s="54"/>
      <c r="E608" s="54"/>
      <c r="F608" s="54"/>
      <c r="G608" s="54"/>
      <c r="H608" s="54"/>
      <c r="I608" s="54"/>
      <c r="J608" s="54"/>
      <c r="K608" s="54"/>
      <c r="L608" s="54"/>
      <c r="M608" s="54"/>
      <c r="N608" s="54"/>
      <c r="O608" s="54"/>
      <c r="P608" s="54"/>
      <c r="Q608" s="54"/>
    </row>
    <row r="609" spans="3:17" ht="12">
      <c r="C609" s="54"/>
      <c r="D609" s="54"/>
      <c r="E609" s="54"/>
      <c r="F609" s="54"/>
      <c r="G609" s="54"/>
      <c r="H609" s="54"/>
      <c r="I609" s="54"/>
      <c r="J609" s="54"/>
      <c r="K609" s="54"/>
      <c r="L609" s="54"/>
      <c r="M609" s="54"/>
      <c r="N609" s="54"/>
      <c r="O609" s="54"/>
      <c r="P609" s="54"/>
      <c r="Q609" s="54"/>
    </row>
    <row r="610" spans="3:17" ht="12">
      <c r="C610" s="54"/>
      <c r="D610" s="54"/>
      <c r="E610" s="54"/>
      <c r="F610" s="54"/>
      <c r="G610" s="54"/>
      <c r="H610" s="54"/>
      <c r="I610" s="54"/>
      <c r="J610" s="54"/>
      <c r="K610" s="54"/>
      <c r="L610" s="54"/>
      <c r="M610" s="54"/>
      <c r="N610" s="54"/>
      <c r="O610" s="54"/>
      <c r="P610" s="54"/>
      <c r="Q610" s="54"/>
    </row>
    <row r="611" spans="3:17" ht="12">
      <c r="C611" s="54"/>
      <c r="D611" s="54"/>
      <c r="E611" s="54"/>
      <c r="F611" s="54"/>
      <c r="G611" s="54"/>
      <c r="H611" s="54"/>
      <c r="I611" s="54"/>
      <c r="J611" s="54"/>
      <c r="K611" s="54"/>
      <c r="L611" s="54"/>
      <c r="M611" s="54"/>
      <c r="N611" s="54"/>
      <c r="O611" s="54"/>
      <c r="P611" s="54"/>
      <c r="Q611" s="54"/>
    </row>
    <row r="612" spans="3:17" ht="12">
      <c r="C612" s="54"/>
      <c r="D612" s="54"/>
      <c r="E612" s="54"/>
      <c r="F612" s="54"/>
      <c r="G612" s="54"/>
      <c r="H612" s="54"/>
      <c r="I612" s="54"/>
      <c r="J612" s="54"/>
      <c r="K612" s="54"/>
      <c r="L612" s="54"/>
      <c r="M612" s="54"/>
      <c r="N612" s="54"/>
      <c r="O612" s="54"/>
      <c r="P612" s="54"/>
      <c r="Q612" s="54"/>
    </row>
    <row r="613" spans="3:17" ht="12">
      <c r="C613" s="54"/>
      <c r="D613" s="54"/>
      <c r="E613" s="54"/>
      <c r="F613" s="54"/>
      <c r="G613" s="54"/>
      <c r="H613" s="54"/>
      <c r="I613" s="54"/>
      <c r="J613" s="54"/>
      <c r="K613" s="54"/>
      <c r="L613" s="54"/>
      <c r="M613" s="54"/>
      <c r="N613" s="54"/>
      <c r="O613" s="54"/>
      <c r="P613" s="54"/>
      <c r="Q613" s="54"/>
    </row>
    <row r="614" spans="3:17" ht="12">
      <c r="C614" s="54"/>
      <c r="D614" s="54"/>
      <c r="E614" s="54"/>
      <c r="F614" s="54"/>
      <c r="G614" s="54"/>
      <c r="H614" s="54"/>
      <c r="I614" s="54"/>
      <c r="J614" s="54"/>
      <c r="K614" s="54"/>
      <c r="L614" s="54"/>
      <c r="M614" s="54"/>
      <c r="N614" s="54"/>
      <c r="O614" s="54"/>
      <c r="P614" s="54"/>
      <c r="Q614" s="54"/>
    </row>
    <row r="615" spans="3:17" ht="12">
      <c r="C615" s="54"/>
      <c r="D615" s="54"/>
      <c r="E615" s="54"/>
      <c r="F615" s="54"/>
      <c r="G615" s="54"/>
      <c r="H615" s="54"/>
      <c r="I615" s="54"/>
      <c r="J615" s="54"/>
      <c r="K615" s="54"/>
      <c r="L615" s="54"/>
      <c r="M615" s="54"/>
      <c r="N615" s="54"/>
      <c r="O615" s="54"/>
      <c r="P615" s="54"/>
      <c r="Q615" s="54"/>
    </row>
    <row r="616" spans="3:17" ht="12">
      <c r="C616" s="54"/>
      <c r="D616" s="54"/>
      <c r="E616" s="54"/>
      <c r="F616" s="54"/>
      <c r="G616" s="54"/>
      <c r="H616" s="54"/>
      <c r="I616" s="54"/>
      <c r="J616" s="54"/>
      <c r="K616" s="54"/>
      <c r="L616" s="54"/>
      <c r="M616" s="54"/>
      <c r="N616" s="54"/>
      <c r="O616" s="54"/>
      <c r="P616" s="54"/>
      <c r="Q616" s="54"/>
    </row>
    <row r="617" spans="3:17" ht="12">
      <c r="C617" s="54"/>
      <c r="D617" s="54"/>
      <c r="E617" s="54"/>
      <c r="F617" s="54"/>
      <c r="G617" s="54"/>
      <c r="H617" s="54"/>
      <c r="I617" s="54"/>
      <c r="J617" s="54"/>
      <c r="K617" s="54"/>
      <c r="L617" s="54"/>
      <c r="M617" s="54"/>
      <c r="N617" s="54"/>
      <c r="O617" s="54"/>
      <c r="P617" s="54"/>
      <c r="Q617" s="54"/>
    </row>
    <row r="618" spans="3:17" ht="12">
      <c r="C618" s="54"/>
      <c r="D618" s="54"/>
      <c r="E618" s="54"/>
      <c r="F618" s="54"/>
      <c r="G618" s="54"/>
      <c r="H618" s="54"/>
      <c r="I618" s="54"/>
      <c r="J618" s="54"/>
      <c r="K618" s="54"/>
      <c r="L618" s="54"/>
      <c r="M618" s="54"/>
      <c r="N618" s="54"/>
      <c r="O618" s="54"/>
      <c r="P618" s="54"/>
      <c r="Q618" s="54"/>
    </row>
    <row r="619" spans="3:17" ht="12">
      <c r="C619" s="54"/>
      <c r="D619" s="54"/>
      <c r="E619" s="54"/>
      <c r="F619" s="54"/>
      <c r="G619" s="54"/>
      <c r="H619" s="54"/>
      <c r="I619" s="54"/>
      <c r="J619" s="54"/>
      <c r="K619" s="54"/>
      <c r="L619" s="54"/>
      <c r="M619" s="54"/>
      <c r="N619" s="54"/>
      <c r="O619" s="54"/>
      <c r="P619" s="54"/>
      <c r="Q619" s="54"/>
    </row>
    <row r="620" spans="3:17" ht="12">
      <c r="C620" s="54"/>
      <c r="D620" s="54"/>
      <c r="E620" s="54"/>
      <c r="F620" s="54"/>
      <c r="G620" s="54"/>
      <c r="H620" s="54"/>
      <c r="I620" s="54"/>
      <c r="J620" s="54"/>
      <c r="K620" s="54"/>
      <c r="L620" s="54"/>
      <c r="M620" s="54"/>
      <c r="N620" s="54"/>
      <c r="O620" s="54"/>
      <c r="P620" s="54"/>
      <c r="Q620" s="54"/>
    </row>
    <row r="621" spans="3:17" ht="12">
      <c r="C621" s="54"/>
      <c r="D621" s="54"/>
      <c r="E621" s="54"/>
      <c r="F621" s="54"/>
      <c r="G621" s="54"/>
      <c r="H621" s="54"/>
      <c r="I621" s="54"/>
      <c r="J621" s="54"/>
      <c r="K621" s="54"/>
      <c r="L621" s="54"/>
      <c r="M621" s="54"/>
      <c r="N621" s="54"/>
      <c r="O621" s="54"/>
      <c r="P621" s="54"/>
      <c r="Q621" s="54"/>
    </row>
    <row r="622" spans="3:17" ht="12">
      <c r="C622" s="54"/>
      <c r="D622" s="54"/>
      <c r="E622" s="54"/>
      <c r="F622" s="54"/>
      <c r="G622" s="54"/>
      <c r="H622" s="54"/>
      <c r="I622" s="54"/>
      <c r="J622" s="54"/>
      <c r="K622" s="54"/>
      <c r="L622" s="54"/>
      <c r="M622" s="54"/>
      <c r="N622" s="54"/>
      <c r="O622" s="54"/>
      <c r="P622" s="54"/>
      <c r="Q622" s="54"/>
    </row>
    <row r="623" spans="3:17" ht="12">
      <c r="C623" s="54"/>
      <c r="D623" s="54"/>
      <c r="E623" s="54"/>
      <c r="F623" s="54"/>
      <c r="G623" s="54"/>
      <c r="H623" s="54"/>
      <c r="I623" s="54"/>
      <c r="J623" s="54"/>
      <c r="K623" s="54"/>
      <c r="L623" s="54"/>
      <c r="M623" s="54"/>
      <c r="N623" s="54"/>
      <c r="O623" s="54"/>
      <c r="P623" s="54"/>
      <c r="Q623" s="54"/>
    </row>
    <row r="624" spans="3:17" ht="12">
      <c r="C624" s="54"/>
      <c r="D624" s="54"/>
      <c r="E624" s="54"/>
      <c r="F624" s="54"/>
      <c r="G624" s="54"/>
      <c r="H624" s="54"/>
      <c r="I624" s="54"/>
      <c r="J624" s="54"/>
      <c r="K624" s="54"/>
      <c r="L624" s="54"/>
      <c r="M624" s="54"/>
      <c r="N624" s="54"/>
      <c r="O624" s="54"/>
      <c r="P624" s="54"/>
      <c r="Q624" s="54"/>
    </row>
    <row r="625" spans="3:17" ht="12">
      <c r="C625" s="54"/>
      <c r="D625" s="54"/>
      <c r="E625" s="54"/>
      <c r="F625" s="54"/>
      <c r="G625" s="54"/>
      <c r="H625" s="54"/>
      <c r="I625" s="54"/>
      <c r="J625" s="54"/>
      <c r="K625" s="54"/>
      <c r="L625" s="54"/>
      <c r="M625" s="54"/>
      <c r="N625" s="54"/>
      <c r="O625" s="54"/>
      <c r="P625" s="54"/>
      <c r="Q625" s="54"/>
    </row>
    <row r="626" spans="3:17" ht="12">
      <c r="C626" s="54"/>
      <c r="D626" s="54"/>
      <c r="E626" s="54"/>
      <c r="F626" s="54"/>
      <c r="G626" s="54"/>
      <c r="H626" s="54"/>
      <c r="I626" s="54"/>
      <c r="J626" s="54"/>
      <c r="K626" s="54"/>
      <c r="L626" s="54"/>
      <c r="M626" s="54"/>
      <c r="N626" s="54"/>
      <c r="O626" s="54"/>
      <c r="P626" s="54"/>
      <c r="Q626" s="54"/>
    </row>
    <row r="627" spans="3:17" ht="12">
      <c r="C627" s="54"/>
      <c r="D627" s="54"/>
      <c r="E627" s="54"/>
      <c r="F627" s="54"/>
      <c r="G627" s="54"/>
      <c r="H627" s="54"/>
      <c r="I627" s="54"/>
      <c r="J627" s="54"/>
      <c r="K627" s="54"/>
      <c r="L627" s="54"/>
      <c r="M627" s="54"/>
      <c r="N627" s="54"/>
      <c r="O627" s="54"/>
      <c r="P627" s="54"/>
      <c r="Q627" s="54"/>
    </row>
    <row r="628" spans="3:17" ht="12">
      <c r="C628" s="54"/>
      <c r="D628" s="54"/>
      <c r="E628" s="54"/>
      <c r="F628" s="54"/>
      <c r="G628" s="54"/>
      <c r="H628" s="54"/>
      <c r="I628" s="54"/>
      <c r="J628" s="54"/>
      <c r="K628" s="54"/>
      <c r="L628" s="54"/>
      <c r="M628" s="54"/>
      <c r="N628" s="54"/>
      <c r="O628" s="54"/>
      <c r="P628" s="54"/>
      <c r="Q628" s="54"/>
    </row>
    <row r="629" spans="3:17" ht="12">
      <c r="C629" s="54"/>
      <c r="D629" s="54"/>
      <c r="E629" s="54"/>
      <c r="F629" s="54"/>
      <c r="G629" s="54"/>
      <c r="H629" s="54"/>
      <c r="I629" s="54"/>
      <c r="J629" s="54"/>
      <c r="K629" s="54"/>
      <c r="L629" s="54"/>
      <c r="M629" s="54"/>
      <c r="N629" s="54"/>
      <c r="O629" s="54"/>
      <c r="P629" s="54"/>
      <c r="Q629" s="54"/>
    </row>
    <row r="630" spans="3:17" ht="12">
      <c r="C630" s="54"/>
      <c r="D630" s="54"/>
      <c r="E630" s="54"/>
      <c r="F630" s="54"/>
      <c r="G630" s="54"/>
      <c r="H630" s="54"/>
      <c r="I630" s="54"/>
      <c r="J630" s="54"/>
      <c r="K630" s="54"/>
      <c r="L630" s="54"/>
      <c r="M630" s="54"/>
      <c r="N630" s="54"/>
      <c r="O630" s="54"/>
      <c r="P630" s="54"/>
      <c r="Q630" s="54"/>
    </row>
    <row r="631" spans="3:17" ht="12">
      <c r="C631" s="54"/>
      <c r="D631" s="54"/>
      <c r="E631" s="54"/>
      <c r="F631" s="54"/>
      <c r="G631" s="54"/>
      <c r="H631" s="54"/>
      <c r="I631" s="54"/>
      <c r="J631" s="54"/>
      <c r="K631" s="54"/>
      <c r="L631" s="54"/>
      <c r="M631" s="54"/>
      <c r="N631" s="54"/>
      <c r="O631" s="54"/>
      <c r="P631" s="54"/>
      <c r="Q631" s="54"/>
    </row>
    <row r="632" spans="3:17" ht="12">
      <c r="C632" s="54"/>
      <c r="D632" s="54"/>
      <c r="E632" s="54"/>
      <c r="F632" s="54"/>
      <c r="G632" s="54"/>
      <c r="H632" s="54"/>
      <c r="I632" s="54"/>
      <c r="J632" s="54"/>
      <c r="K632" s="54"/>
      <c r="L632" s="54"/>
      <c r="M632" s="54"/>
      <c r="N632" s="54"/>
      <c r="O632" s="54"/>
      <c r="P632" s="54"/>
      <c r="Q632" s="54"/>
    </row>
    <row r="633" spans="3:17" ht="12">
      <c r="C633" s="54"/>
      <c r="D633" s="54"/>
      <c r="E633" s="54"/>
      <c r="F633" s="54"/>
      <c r="G633" s="54"/>
      <c r="H633" s="54"/>
      <c r="I633" s="54"/>
      <c r="J633" s="54"/>
      <c r="K633" s="54"/>
      <c r="L633" s="54"/>
      <c r="M633" s="54"/>
      <c r="N633" s="54"/>
      <c r="O633" s="54"/>
      <c r="P633" s="54"/>
      <c r="Q633" s="54"/>
    </row>
    <row r="634" spans="3:17" ht="12">
      <c r="C634" s="54"/>
      <c r="D634" s="54"/>
      <c r="E634" s="54"/>
      <c r="F634" s="54"/>
      <c r="G634" s="54"/>
      <c r="H634" s="54"/>
      <c r="I634" s="54"/>
      <c r="J634" s="54"/>
      <c r="K634" s="54"/>
      <c r="L634" s="54"/>
      <c r="M634" s="54"/>
      <c r="N634" s="54"/>
      <c r="O634" s="54"/>
      <c r="P634" s="54"/>
      <c r="Q634" s="54"/>
    </row>
    <row r="635" spans="3:17" ht="12">
      <c r="C635" s="54"/>
      <c r="D635" s="54"/>
      <c r="E635" s="54"/>
      <c r="F635" s="54"/>
      <c r="G635" s="54"/>
      <c r="H635" s="54"/>
      <c r="I635" s="54"/>
      <c r="J635" s="54"/>
      <c r="K635" s="54"/>
      <c r="L635" s="54"/>
      <c r="M635" s="54"/>
      <c r="N635" s="54"/>
      <c r="O635" s="54"/>
      <c r="P635" s="54"/>
      <c r="Q635" s="54"/>
    </row>
    <row r="636" spans="3:17" ht="12">
      <c r="C636" s="54"/>
      <c r="D636" s="54"/>
      <c r="E636" s="54"/>
      <c r="F636" s="54"/>
      <c r="G636" s="54"/>
      <c r="H636" s="54"/>
      <c r="I636" s="54"/>
      <c r="J636" s="54"/>
      <c r="K636" s="54"/>
      <c r="L636" s="54"/>
      <c r="M636" s="54"/>
      <c r="N636" s="54"/>
      <c r="O636" s="54"/>
      <c r="P636" s="54"/>
      <c r="Q636" s="54"/>
    </row>
    <row r="637" spans="3:17" ht="12">
      <c r="C637" s="54"/>
      <c r="D637" s="54"/>
      <c r="E637" s="54"/>
      <c r="F637" s="54"/>
      <c r="G637" s="54"/>
      <c r="H637" s="54"/>
      <c r="I637" s="54"/>
      <c r="J637" s="54"/>
      <c r="K637" s="54"/>
      <c r="L637" s="54"/>
      <c r="M637" s="54"/>
      <c r="N637" s="54"/>
      <c r="O637" s="54"/>
      <c r="P637" s="54"/>
      <c r="Q637" s="54"/>
    </row>
    <row r="638" spans="3:17" ht="12">
      <c r="C638" s="54"/>
      <c r="D638" s="54"/>
      <c r="E638" s="54"/>
      <c r="F638" s="54"/>
      <c r="G638" s="54"/>
      <c r="H638" s="54"/>
      <c r="I638" s="54"/>
      <c r="J638" s="54"/>
      <c r="K638" s="54"/>
      <c r="L638" s="54"/>
      <c r="M638" s="54"/>
      <c r="N638" s="54"/>
      <c r="O638" s="54"/>
      <c r="P638" s="54"/>
      <c r="Q638" s="54"/>
    </row>
    <row r="639" spans="3:17" ht="12">
      <c r="C639" s="54"/>
      <c r="D639" s="54"/>
      <c r="E639" s="54"/>
      <c r="F639" s="54"/>
      <c r="G639" s="54"/>
      <c r="H639" s="54"/>
      <c r="I639" s="54"/>
      <c r="J639" s="54"/>
      <c r="K639" s="54"/>
      <c r="L639" s="54"/>
      <c r="M639" s="54"/>
      <c r="N639" s="54"/>
      <c r="O639" s="54"/>
      <c r="P639" s="54"/>
      <c r="Q639" s="54"/>
    </row>
    <row r="640" spans="3:17" ht="12">
      <c r="C640" s="54"/>
      <c r="D640" s="54"/>
      <c r="E640" s="54"/>
      <c r="F640" s="54"/>
      <c r="G640" s="54"/>
      <c r="H640" s="54"/>
      <c r="I640" s="54"/>
      <c r="J640" s="54"/>
      <c r="K640" s="54"/>
      <c r="L640" s="54"/>
      <c r="M640" s="54"/>
      <c r="N640" s="54"/>
      <c r="O640" s="54"/>
      <c r="P640" s="54"/>
      <c r="Q640" s="54"/>
    </row>
    <row r="641" spans="3:17" ht="12">
      <c r="C641" s="54"/>
      <c r="D641" s="54"/>
      <c r="E641" s="54"/>
      <c r="F641" s="54"/>
      <c r="G641" s="54"/>
      <c r="H641" s="54"/>
      <c r="I641" s="54"/>
      <c r="J641" s="54"/>
      <c r="K641" s="54"/>
      <c r="L641" s="54"/>
      <c r="M641" s="54"/>
      <c r="N641" s="54"/>
      <c r="O641" s="54"/>
      <c r="P641" s="54"/>
      <c r="Q641" s="54"/>
    </row>
    <row r="642" spans="3:17" ht="12">
      <c r="C642" s="54"/>
      <c r="D642" s="54"/>
      <c r="E642" s="54"/>
      <c r="F642" s="54"/>
      <c r="G642" s="54"/>
      <c r="H642" s="54"/>
      <c r="I642" s="54"/>
      <c r="J642" s="54"/>
      <c r="K642" s="54"/>
      <c r="L642" s="54"/>
      <c r="M642" s="54"/>
      <c r="N642" s="54"/>
      <c r="O642" s="54"/>
      <c r="P642" s="54"/>
      <c r="Q642" s="54"/>
    </row>
    <row r="643" spans="3:17" ht="12">
      <c r="C643" s="54"/>
      <c r="D643" s="54"/>
      <c r="E643" s="54"/>
      <c r="F643" s="54"/>
      <c r="G643" s="54"/>
      <c r="H643" s="54"/>
      <c r="I643" s="54"/>
      <c r="J643" s="54"/>
      <c r="K643" s="54"/>
      <c r="L643" s="54"/>
      <c r="M643" s="54"/>
      <c r="N643" s="54"/>
      <c r="O643" s="54"/>
      <c r="P643" s="54"/>
      <c r="Q643" s="54"/>
    </row>
    <row r="644" spans="3:17" ht="12">
      <c r="C644" s="54"/>
      <c r="D644" s="54"/>
      <c r="E644" s="54"/>
      <c r="F644" s="54"/>
      <c r="G644" s="54"/>
      <c r="H644" s="54"/>
      <c r="I644" s="54"/>
      <c r="J644" s="54"/>
      <c r="K644" s="54"/>
      <c r="L644" s="54"/>
      <c r="M644" s="54"/>
      <c r="N644" s="54"/>
      <c r="O644" s="54"/>
      <c r="P644" s="54"/>
      <c r="Q644" s="54"/>
    </row>
    <row r="645" spans="3:17" ht="12">
      <c r="C645" s="54"/>
      <c r="D645" s="54"/>
      <c r="E645" s="54"/>
      <c r="F645" s="54"/>
      <c r="G645" s="54"/>
      <c r="H645" s="54"/>
      <c r="I645" s="54"/>
      <c r="J645" s="54"/>
      <c r="K645" s="54"/>
      <c r="L645" s="54"/>
      <c r="M645" s="54"/>
      <c r="N645" s="54"/>
      <c r="O645" s="54"/>
      <c r="P645" s="54"/>
      <c r="Q645" s="54"/>
    </row>
    <row r="646" spans="3:17" ht="12">
      <c r="C646" s="54"/>
      <c r="D646" s="54"/>
      <c r="E646" s="54"/>
      <c r="F646" s="54"/>
      <c r="G646" s="54"/>
      <c r="H646" s="54"/>
      <c r="I646" s="54"/>
      <c r="J646" s="54"/>
      <c r="K646" s="54"/>
      <c r="L646" s="54"/>
      <c r="M646" s="54"/>
      <c r="N646" s="54"/>
      <c r="O646" s="54"/>
      <c r="P646" s="54"/>
      <c r="Q646" s="54"/>
    </row>
    <row r="647" spans="3:17" ht="12">
      <c r="C647" s="54"/>
      <c r="D647" s="54"/>
      <c r="E647" s="54"/>
      <c r="F647" s="54"/>
      <c r="G647" s="54"/>
      <c r="H647" s="54"/>
      <c r="I647" s="54"/>
      <c r="J647" s="54"/>
      <c r="K647" s="54"/>
      <c r="L647" s="54"/>
      <c r="M647" s="54"/>
      <c r="N647" s="54"/>
      <c r="O647" s="54"/>
      <c r="P647" s="54"/>
      <c r="Q647" s="54"/>
    </row>
    <row r="648" spans="3:17" ht="12">
      <c r="C648" s="54"/>
      <c r="D648" s="54"/>
      <c r="E648" s="54"/>
      <c r="F648" s="54"/>
      <c r="G648" s="54"/>
      <c r="H648" s="54"/>
      <c r="I648" s="54"/>
      <c r="J648" s="54"/>
      <c r="K648" s="54"/>
      <c r="L648" s="54"/>
      <c r="M648" s="54"/>
      <c r="N648" s="54"/>
      <c r="O648" s="54"/>
      <c r="P648" s="54"/>
      <c r="Q648" s="54"/>
    </row>
    <row r="649" spans="3:17" ht="12">
      <c r="C649" s="54"/>
      <c r="D649" s="54"/>
      <c r="E649" s="54"/>
      <c r="F649" s="54"/>
      <c r="G649" s="54"/>
      <c r="H649" s="54"/>
      <c r="I649" s="54"/>
      <c r="J649" s="54"/>
      <c r="K649" s="54"/>
      <c r="L649" s="54"/>
      <c r="M649" s="54"/>
      <c r="N649" s="54"/>
      <c r="O649" s="54"/>
      <c r="P649" s="54"/>
      <c r="Q649" s="54"/>
    </row>
    <row r="650" spans="3:17" ht="12">
      <c r="C650" s="54"/>
      <c r="D650" s="54"/>
      <c r="E650" s="54"/>
      <c r="F650" s="54"/>
      <c r="G650" s="54"/>
      <c r="H650" s="54"/>
      <c r="I650" s="54"/>
      <c r="J650" s="54"/>
      <c r="K650" s="54"/>
      <c r="L650" s="54"/>
      <c r="M650" s="54"/>
      <c r="N650" s="54"/>
      <c r="O650" s="54"/>
      <c r="P650" s="54"/>
      <c r="Q650" s="54"/>
    </row>
    <row r="651" spans="3:17" ht="12">
      <c r="C651" s="54"/>
      <c r="D651" s="54"/>
      <c r="E651" s="54"/>
      <c r="F651" s="54"/>
      <c r="G651" s="54"/>
      <c r="H651" s="54"/>
      <c r="I651" s="54"/>
      <c r="J651" s="54"/>
      <c r="K651" s="54"/>
      <c r="L651" s="54"/>
      <c r="M651" s="54"/>
      <c r="N651" s="54"/>
      <c r="O651" s="54"/>
      <c r="P651" s="54"/>
      <c r="Q651" s="54"/>
    </row>
    <row r="652" spans="3:17" ht="12">
      <c r="C652" s="54"/>
      <c r="D652" s="54"/>
      <c r="E652" s="54"/>
      <c r="F652" s="54"/>
      <c r="G652" s="54"/>
      <c r="H652" s="54"/>
      <c r="I652" s="54"/>
      <c r="J652" s="54"/>
      <c r="K652" s="54"/>
      <c r="L652" s="54"/>
      <c r="M652" s="54"/>
      <c r="N652" s="54"/>
      <c r="O652" s="54"/>
      <c r="P652" s="54"/>
      <c r="Q652" s="54"/>
    </row>
    <row r="653" spans="3:17" ht="12">
      <c r="C653" s="54"/>
      <c r="D653" s="54"/>
      <c r="E653" s="54"/>
      <c r="F653" s="54"/>
      <c r="G653" s="54"/>
      <c r="H653" s="54"/>
      <c r="I653" s="54"/>
      <c r="J653" s="54"/>
      <c r="K653" s="54"/>
      <c r="L653" s="54"/>
      <c r="M653" s="54"/>
      <c r="N653" s="54"/>
      <c r="O653" s="54"/>
      <c r="P653" s="54"/>
      <c r="Q653" s="54"/>
    </row>
    <row r="654" spans="3:17" ht="12">
      <c r="C654" s="54"/>
      <c r="D654" s="54"/>
      <c r="E654" s="54"/>
      <c r="F654" s="54"/>
      <c r="G654" s="54"/>
      <c r="H654" s="54"/>
      <c r="I654" s="54"/>
      <c r="J654" s="54"/>
      <c r="K654" s="54"/>
      <c r="L654" s="54"/>
      <c r="M654" s="54"/>
      <c r="N654" s="54"/>
      <c r="O654" s="54"/>
      <c r="P654" s="54"/>
      <c r="Q654" s="54"/>
    </row>
    <row r="655" spans="3:17" ht="12">
      <c r="C655" s="54"/>
      <c r="D655" s="54"/>
      <c r="E655" s="54"/>
      <c r="F655" s="54"/>
      <c r="G655" s="54"/>
      <c r="H655" s="54"/>
      <c r="I655" s="54"/>
      <c r="J655" s="54"/>
      <c r="K655" s="54"/>
      <c r="L655" s="54"/>
      <c r="M655" s="54"/>
      <c r="N655" s="54"/>
      <c r="O655" s="54"/>
      <c r="P655" s="54"/>
      <c r="Q655" s="54"/>
    </row>
    <row r="656" spans="3:17" ht="12">
      <c r="C656" s="54"/>
      <c r="D656" s="54"/>
      <c r="E656" s="54"/>
      <c r="F656" s="54"/>
      <c r="G656" s="54"/>
      <c r="H656" s="54"/>
      <c r="I656" s="54"/>
      <c r="J656" s="54"/>
      <c r="K656" s="54"/>
      <c r="L656" s="54"/>
      <c r="M656" s="54"/>
      <c r="N656" s="54"/>
      <c r="O656" s="54"/>
      <c r="P656" s="54"/>
      <c r="Q656" s="54"/>
    </row>
    <row r="657" spans="3:17" ht="12">
      <c r="C657" s="54"/>
      <c r="D657" s="54"/>
      <c r="E657" s="54"/>
      <c r="F657" s="54"/>
      <c r="G657" s="54"/>
      <c r="H657" s="54"/>
      <c r="I657" s="54"/>
      <c r="J657" s="54"/>
      <c r="K657" s="54"/>
      <c r="L657" s="54"/>
      <c r="M657" s="54"/>
      <c r="N657" s="54"/>
      <c r="O657" s="54"/>
      <c r="P657" s="54"/>
      <c r="Q657" s="54"/>
    </row>
    <row r="658" spans="3:17" ht="12">
      <c r="C658" s="54"/>
      <c r="D658" s="54"/>
      <c r="E658" s="54"/>
      <c r="F658" s="54"/>
      <c r="G658" s="54"/>
      <c r="H658" s="54"/>
      <c r="I658" s="54"/>
      <c r="J658" s="54"/>
      <c r="K658" s="54"/>
      <c r="L658" s="54"/>
      <c r="M658" s="54"/>
      <c r="N658" s="54"/>
      <c r="O658" s="54"/>
      <c r="P658" s="54"/>
      <c r="Q658" s="54"/>
    </row>
    <row r="659" spans="3:17" ht="12">
      <c r="C659" s="54"/>
      <c r="D659" s="54"/>
      <c r="E659" s="54"/>
      <c r="F659" s="54"/>
      <c r="G659" s="54"/>
      <c r="H659" s="54"/>
      <c r="I659" s="54"/>
      <c r="J659" s="54"/>
      <c r="K659" s="54"/>
      <c r="L659" s="54"/>
      <c r="M659" s="54"/>
      <c r="N659" s="54"/>
      <c r="O659" s="54"/>
      <c r="P659" s="54"/>
      <c r="Q659" s="54"/>
    </row>
    <row r="660" spans="3:17" ht="12">
      <c r="C660" s="54"/>
      <c r="D660" s="54"/>
      <c r="E660" s="54"/>
      <c r="F660" s="54"/>
      <c r="G660" s="54"/>
      <c r="H660" s="54"/>
      <c r="I660" s="54"/>
      <c r="J660" s="54"/>
      <c r="K660" s="54"/>
      <c r="L660" s="54"/>
      <c r="M660" s="54"/>
      <c r="N660" s="54"/>
      <c r="O660" s="54"/>
      <c r="P660" s="54"/>
      <c r="Q660" s="54"/>
    </row>
    <row r="661" spans="3:17" ht="12">
      <c r="C661" s="54"/>
      <c r="D661" s="54"/>
      <c r="E661" s="54"/>
      <c r="F661" s="54"/>
      <c r="G661" s="54"/>
      <c r="H661" s="54"/>
      <c r="I661" s="54"/>
      <c r="J661" s="54"/>
      <c r="K661" s="54"/>
      <c r="L661" s="54"/>
      <c r="M661" s="54"/>
      <c r="N661" s="54"/>
      <c r="O661" s="54"/>
      <c r="P661" s="54"/>
      <c r="Q661" s="54"/>
    </row>
    <row r="662" spans="3:17" ht="12">
      <c r="C662" s="54"/>
      <c r="D662" s="54"/>
      <c r="E662" s="54"/>
      <c r="F662" s="54"/>
      <c r="G662" s="54"/>
      <c r="H662" s="54"/>
      <c r="I662" s="54"/>
      <c r="J662" s="54"/>
      <c r="K662" s="54"/>
      <c r="L662" s="54"/>
      <c r="M662" s="54"/>
      <c r="N662" s="54"/>
      <c r="O662" s="54"/>
      <c r="P662" s="54"/>
      <c r="Q662" s="54"/>
    </row>
    <row r="663" spans="3:17" ht="12">
      <c r="C663" s="54"/>
      <c r="D663" s="54"/>
      <c r="E663" s="54"/>
      <c r="F663" s="54"/>
      <c r="G663" s="54"/>
      <c r="H663" s="54"/>
      <c r="I663" s="54"/>
      <c r="J663" s="54"/>
      <c r="K663" s="54"/>
      <c r="L663" s="54"/>
      <c r="M663" s="54"/>
      <c r="N663" s="54"/>
      <c r="O663" s="54"/>
      <c r="P663" s="54"/>
      <c r="Q663" s="54"/>
    </row>
    <row r="664" spans="3:17" ht="12">
      <c r="C664" s="54"/>
      <c r="D664" s="54"/>
      <c r="E664" s="54"/>
      <c r="F664" s="54"/>
      <c r="G664" s="54"/>
      <c r="H664" s="54"/>
      <c r="I664" s="54"/>
      <c r="J664" s="54"/>
      <c r="K664" s="54"/>
      <c r="L664" s="54"/>
      <c r="M664" s="54"/>
      <c r="N664" s="54"/>
      <c r="O664" s="54"/>
      <c r="P664" s="54"/>
      <c r="Q664" s="54"/>
    </row>
    <row r="665" spans="3:17" ht="12">
      <c r="C665" s="54"/>
      <c r="D665" s="54"/>
      <c r="E665" s="54"/>
      <c r="F665" s="54"/>
      <c r="G665" s="54"/>
      <c r="H665" s="54"/>
      <c r="I665" s="54"/>
      <c r="J665" s="54"/>
      <c r="K665" s="54"/>
      <c r="L665" s="54"/>
      <c r="M665" s="54"/>
      <c r="N665" s="54"/>
      <c r="O665" s="54"/>
      <c r="P665" s="54"/>
      <c r="Q665" s="54"/>
    </row>
    <row r="666" spans="3:17" ht="12">
      <c r="C666" s="54"/>
      <c r="D666" s="54"/>
      <c r="E666" s="54"/>
      <c r="F666" s="54"/>
      <c r="G666" s="54"/>
      <c r="H666" s="54"/>
      <c r="I666" s="54"/>
      <c r="J666" s="54"/>
      <c r="K666" s="54"/>
      <c r="L666" s="54"/>
      <c r="M666" s="54"/>
      <c r="N666" s="54"/>
      <c r="O666" s="54"/>
      <c r="P666" s="54"/>
      <c r="Q666" s="54"/>
    </row>
    <row r="667" spans="3:17" ht="12">
      <c r="C667" s="54"/>
      <c r="D667" s="54"/>
      <c r="E667" s="54"/>
      <c r="F667" s="54"/>
      <c r="G667" s="54"/>
      <c r="H667" s="54"/>
      <c r="I667" s="54"/>
      <c r="J667" s="54"/>
      <c r="K667" s="54"/>
      <c r="L667" s="54"/>
      <c r="M667" s="54"/>
      <c r="N667" s="54"/>
      <c r="O667" s="54"/>
      <c r="P667" s="54"/>
      <c r="Q667" s="54"/>
    </row>
    <row r="668" spans="3:17" ht="12">
      <c r="C668" s="54"/>
      <c r="D668" s="54"/>
      <c r="E668" s="54"/>
      <c r="F668" s="54"/>
      <c r="G668" s="54"/>
      <c r="H668" s="54"/>
      <c r="I668" s="54"/>
      <c r="J668" s="54"/>
      <c r="K668" s="54"/>
      <c r="L668" s="54"/>
      <c r="M668" s="54"/>
      <c r="N668" s="54"/>
      <c r="O668" s="54"/>
      <c r="P668" s="54"/>
      <c r="Q668" s="54"/>
    </row>
    <row r="669" spans="3:17" ht="12">
      <c r="C669" s="54"/>
      <c r="D669" s="54"/>
      <c r="E669" s="54"/>
      <c r="F669" s="54"/>
      <c r="G669" s="54"/>
      <c r="H669" s="54"/>
      <c r="I669" s="54"/>
      <c r="J669" s="54"/>
      <c r="K669" s="54"/>
      <c r="L669" s="54"/>
      <c r="M669" s="54"/>
      <c r="N669" s="54"/>
      <c r="O669" s="54"/>
      <c r="P669" s="54"/>
      <c r="Q669" s="54"/>
    </row>
    <row r="670" spans="3:17" ht="12">
      <c r="C670" s="54"/>
      <c r="D670" s="54"/>
      <c r="E670" s="54"/>
      <c r="F670" s="54"/>
      <c r="G670" s="54"/>
      <c r="H670" s="54"/>
      <c r="I670" s="54"/>
      <c r="J670" s="54"/>
      <c r="K670" s="54"/>
      <c r="L670" s="54"/>
      <c r="M670" s="54"/>
      <c r="N670" s="54"/>
      <c r="O670" s="54"/>
      <c r="P670" s="54"/>
      <c r="Q670" s="54"/>
    </row>
    <row r="671" spans="3:17" ht="12">
      <c r="C671" s="54"/>
      <c r="D671" s="54"/>
      <c r="E671" s="54"/>
      <c r="F671" s="54"/>
      <c r="G671" s="54"/>
      <c r="H671" s="54"/>
      <c r="I671" s="54"/>
      <c r="J671" s="54"/>
      <c r="K671" s="54"/>
      <c r="L671" s="54"/>
      <c r="M671" s="54"/>
      <c r="N671" s="54"/>
      <c r="O671" s="54"/>
      <c r="P671" s="54"/>
      <c r="Q671" s="54"/>
    </row>
    <row r="672" spans="3:17" ht="12">
      <c r="C672" s="54"/>
      <c r="D672" s="54"/>
      <c r="E672" s="54"/>
      <c r="F672" s="54"/>
      <c r="G672" s="54"/>
      <c r="H672" s="54"/>
      <c r="I672" s="54"/>
      <c r="J672" s="54"/>
      <c r="K672" s="54"/>
      <c r="L672" s="54"/>
      <c r="M672" s="54"/>
      <c r="N672" s="54"/>
      <c r="O672" s="54"/>
      <c r="P672" s="54"/>
      <c r="Q672" s="54"/>
    </row>
    <row r="673" spans="3:17" ht="12">
      <c r="C673" s="54"/>
      <c r="D673" s="54"/>
      <c r="E673" s="54"/>
      <c r="F673" s="54"/>
      <c r="G673" s="54"/>
      <c r="H673" s="54"/>
      <c r="I673" s="54"/>
      <c r="J673" s="54"/>
      <c r="K673" s="54"/>
      <c r="L673" s="54"/>
      <c r="M673" s="54"/>
      <c r="N673" s="54"/>
      <c r="O673" s="54"/>
      <c r="P673" s="54"/>
      <c r="Q673" s="54"/>
    </row>
    <row r="674" spans="3:17" ht="12">
      <c r="C674" s="54"/>
      <c r="D674" s="54"/>
      <c r="E674" s="54"/>
      <c r="F674" s="54"/>
      <c r="G674" s="54"/>
      <c r="H674" s="54"/>
      <c r="I674" s="54"/>
      <c r="J674" s="54"/>
      <c r="K674" s="54"/>
      <c r="L674" s="54"/>
      <c r="M674" s="54"/>
      <c r="N674" s="54"/>
      <c r="O674" s="54"/>
      <c r="P674" s="54"/>
      <c r="Q674" s="54"/>
    </row>
    <row r="675" spans="3:17" ht="12">
      <c r="C675" s="54"/>
      <c r="D675" s="54"/>
      <c r="E675" s="54"/>
      <c r="F675" s="54"/>
      <c r="G675" s="54"/>
      <c r="H675" s="54"/>
      <c r="I675" s="54"/>
      <c r="J675" s="54"/>
      <c r="K675" s="54"/>
      <c r="L675" s="54"/>
      <c r="M675" s="54"/>
      <c r="N675" s="54"/>
      <c r="O675" s="54"/>
      <c r="P675" s="54"/>
      <c r="Q675" s="54"/>
    </row>
    <row r="676" spans="3:17" ht="12">
      <c r="C676" s="54"/>
      <c r="D676" s="54"/>
      <c r="E676" s="54"/>
      <c r="F676" s="54"/>
      <c r="G676" s="54"/>
      <c r="H676" s="54"/>
      <c r="I676" s="54"/>
      <c r="J676" s="54"/>
      <c r="K676" s="54"/>
      <c r="L676" s="54"/>
      <c r="M676" s="54"/>
      <c r="N676" s="54"/>
      <c r="O676" s="54"/>
      <c r="P676" s="54"/>
      <c r="Q676" s="54"/>
    </row>
    <row r="677" spans="3:17" ht="12">
      <c r="C677" s="54"/>
      <c r="D677" s="54"/>
      <c r="E677" s="54"/>
      <c r="F677" s="54"/>
      <c r="G677" s="54"/>
      <c r="H677" s="54"/>
      <c r="I677" s="54"/>
      <c r="J677" s="54"/>
      <c r="K677" s="54"/>
      <c r="L677" s="54"/>
      <c r="M677" s="54"/>
      <c r="N677" s="54"/>
      <c r="O677" s="54"/>
      <c r="P677" s="54"/>
      <c r="Q677" s="54"/>
    </row>
    <row r="678" spans="3:17" ht="12">
      <c r="C678" s="54"/>
      <c r="D678" s="54"/>
      <c r="E678" s="54"/>
      <c r="F678" s="54"/>
      <c r="G678" s="54"/>
      <c r="H678" s="54"/>
      <c r="I678" s="54"/>
      <c r="J678" s="54"/>
      <c r="K678" s="54"/>
      <c r="L678" s="54"/>
      <c r="M678" s="54"/>
      <c r="N678" s="54"/>
      <c r="O678" s="54"/>
      <c r="P678" s="54"/>
      <c r="Q678" s="54"/>
    </row>
    <row r="679" spans="3:17" ht="12">
      <c r="C679" s="54"/>
      <c r="D679" s="54"/>
      <c r="E679" s="54"/>
      <c r="F679" s="54"/>
      <c r="G679" s="54"/>
      <c r="H679" s="54"/>
      <c r="I679" s="54"/>
      <c r="J679" s="54"/>
      <c r="K679" s="54"/>
      <c r="L679" s="54"/>
      <c r="M679" s="54"/>
      <c r="N679" s="54"/>
      <c r="O679" s="54"/>
      <c r="P679" s="54"/>
      <c r="Q679" s="54"/>
    </row>
    <row r="680" spans="3:17" ht="12">
      <c r="C680" s="54"/>
      <c r="D680" s="54"/>
      <c r="E680" s="54"/>
      <c r="F680" s="54"/>
      <c r="G680" s="54"/>
      <c r="H680" s="54"/>
      <c r="I680" s="54"/>
      <c r="J680" s="54"/>
      <c r="K680" s="54"/>
      <c r="L680" s="54"/>
      <c r="M680" s="54"/>
      <c r="N680" s="54"/>
      <c r="O680" s="54"/>
      <c r="P680" s="54"/>
      <c r="Q680" s="54"/>
    </row>
    <row r="681" spans="3:17" ht="12">
      <c r="C681" s="54"/>
      <c r="D681" s="54"/>
      <c r="E681" s="54"/>
      <c r="F681" s="54"/>
      <c r="G681" s="54"/>
      <c r="H681" s="54"/>
      <c r="I681" s="54"/>
      <c r="J681" s="54"/>
      <c r="K681" s="54"/>
      <c r="L681" s="54"/>
      <c r="M681" s="54"/>
      <c r="N681" s="54"/>
      <c r="O681" s="54"/>
      <c r="P681" s="54"/>
      <c r="Q681" s="54"/>
    </row>
    <row r="682" spans="3:17" ht="12">
      <c r="C682" s="54"/>
      <c r="D682" s="54"/>
      <c r="E682" s="54"/>
      <c r="F682" s="54"/>
      <c r="G682" s="54"/>
      <c r="H682" s="54"/>
      <c r="I682" s="54"/>
      <c r="J682" s="54"/>
      <c r="K682" s="54"/>
      <c r="L682" s="54"/>
      <c r="M682" s="54"/>
      <c r="N682" s="54"/>
      <c r="O682" s="54"/>
      <c r="P682" s="54"/>
      <c r="Q682" s="54"/>
    </row>
    <row r="683" spans="3:17" ht="12">
      <c r="C683" s="54"/>
      <c r="D683" s="54"/>
      <c r="E683" s="54"/>
      <c r="F683" s="54"/>
      <c r="G683" s="54"/>
      <c r="H683" s="54"/>
      <c r="I683" s="54"/>
      <c r="J683" s="54"/>
      <c r="K683" s="54"/>
      <c r="L683" s="54"/>
      <c r="M683" s="54"/>
      <c r="N683" s="54"/>
      <c r="O683" s="54"/>
      <c r="P683" s="54"/>
      <c r="Q683" s="54"/>
    </row>
    <row r="684" spans="3:17" ht="12">
      <c r="C684" s="54"/>
      <c r="D684" s="54"/>
      <c r="E684" s="54"/>
      <c r="F684" s="54"/>
      <c r="G684" s="54"/>
      <c r="H684" s="54"/>
      <c r="I684" s="54"/>
      <c r="J684" s="54"/>
      <c r="K684" s="54"/>
      <c r="L684" s="54"/>
      <c r="M684" s="54"/>
      <c r="N684" s="54"/>
      <c r="O684" s="54"/>
      <c r="P684" s="54"/>
      <c r="Q684" s="54"/>
    </row>
    <row r="685" spans="3:17" ht="12">
      <c r="C685" s="54"/>
      <c r="D685" s="54"/>
      <c r="E685" s="54"/>
      <c r="F685" s="54"/>
      <c r="G685" s="54"/>
      <c r="H685" s="54"/>
      <c r="I685" s="54"/>
      <c r="J685" s="54"/>
      <c r="K685" s="54"/>
      <c r="L685" s="54"/>
      <c r="M685" s="54"/>
      <c r="N685" s="54"/>
      <c r="O685" s="54"/>
      <c r="P685" s="54"/>
      <c r="Q685" s="54"/>
    </row>
    <row r="686" spans="3:17" ht="12">
      <c r="C686" s="54"/>
      <c r="D686" s="54"/>
      <c r="E686" s="54"/>
      <c r="F686" s="54"/>
      <c r="G686" s="54"/>
      <c r="H686" s="54"/>
      <c r="I686" s="54"/>
      <c r="J686" s="54"/>
      <c r="K686" s="54"/>
      <c r="L686" s="54"/>
      <c r="M686" s="54"/>
      <c r="N686" s="54"/>
      <c r="O686" s="54"/>
      <c r="P686" s="54"/>
      <c r="Q686" s="54"/>
    </row>
    <row r="687" spans="3:17" ht="12">
      <c r="C687" s="54"/>
      <c r="D687" s="54"/>
      <c r="E687" s="54"/>
      <c r="F687" s="54"/>
      <c r="G687" s="54"/>
      <c r="H687" s="54"/>
      <c r="I687" s="54"/>
      <c r="J687" s="54"/>
      <c r="K687" s="54"/>
      <c r="L687" s="54"/>
      <c r="M687" s="54"/>
      <c r="N687" s="54"/>
      <c r="O687" s="54"/>
      <c r="P687" s="54"/>
      <c r="Q687" s="54"/>
    </row>
    <row r="688" spans="3:17" ht="12">
      <c r="C688" s="54"/>
      <c r="D688" s="54"/>
      <c r="E688" s="54"/>
      <c r="F688" s="54"/>
      <c r="G688" s="54"/>
      <c r="H688" s="54"/>
      <c r="I688" s="54"/>
      <c r="J688" s="54"/>
      <c r="K688" s="54"/>
      <c r="L688" s="54"/>
      <c r="M688" s="54"/>
      <c r="N688" s="54"/>
      <c r="O688" s="54"/>
      <c r="P688" s="54"/>
      <c r="Q688" s="54"/>
    </row>
    <row r="689" spans="3:17" ht="12">
      <c r="C689" s="54"/>
      <c r="D689" s="54"/>
      <c r="E689" s="54"/>
      <c r="F689" s="54"/>
      <c r="G689" s="54"/>
      <c r="H689" s="54"/>
      <c r="I689" s="54"/>
      <c r="J689" s="54"/>
      <c r="K689" s="54"/>
      <c r="L689" s="54"/>
      <c r="M689" s="54"/>
      <c r="N689" s="54"/>
      <c r="O689" s="54"/>
      <c r="P689" s="54"/>
      <c r="Q689" s="54"/>
    </row>
    <row r="690" spans="3:17" ht="12">
      <c r="C690" s="54"/>
      <c r="D690" s="54"/>
      <c r="E690" s="54"/>
      <c r="F690" s="54"/>
      <c r="G690" s="54"/>
      <c r="H690" s="54"/>
      <c r="I690" s="54"/>
      <c r="J690" s="54"/>
      <c r="K690" s="54"/>
      <c r="L690" s="54"/>
      <c r="M690" s="54"/>
      <c r="N690" s="54"/>
      <c r="O690" s="54"/>
      <c r="P690" s="54"/>
      <c r="Q690" s="54"/>
    </row>
    <row r="691" spans="3:17" ht="12">
      <c r="C691" s="54"/>
      <c r="D691" s="54"/>
      <c r="E691" s="54"/>
      <c r="F691" s="54"/>
      <c r="G691" s="54"/>
      <c r="H691" s="54"/>
      <c r="I691" s="54"/>
      <c r="J691" s="54"/>
      <c r="K691" s="54"/>
      <c r="L691" s="54"/>
      <c r="M691" s="54"/>
      <c r="N691" s="54"/>
      <c r="O691" s="54"/>
      <c r="P691" s="54"/>
      <c r="Q691" s="54"/>
    </row>
    <row r="692" spans="3:17" ht="12">
      <c r="C692" s="54"/>
      <c r="D692" s="54"/>
      <c r="E692" s="54"/>
      <c r="F692" s="54"/>
      <c r="G692" s="54"/>
      <c r="H692" s="54"/>
      <c r="I692" s="54"/>
      <c r="J692" s="54"/>
      <c r="K692" s="54"/>
      <c r="L692" s="54"/>
      <c r="M692" s="54"/>
      <c r="N692" s="54"/>
      <c r="O692" s="54"/>
      <c r="P692" s="54"/>
      <c r="Q692" s="54"/>
    </row>
    <row r="693" spans="3:17" ht="12">
      <c r="C693" s="54"/>
      <c r="D693" s="54"/>
      <c r="E693" s="54"/>
      <c r="F693" s="54"/>
      <c r="G693" s="54"/>
      <c r="H693" s="54"/>
      <c r="I693" s="54"/>
      <c r="J693" s="54"/>
      <c r="K693" s="54"/>
      <c r="L693" s="54"/>
      <c r="M693" s="54"/>
      <c r="N693" s="54"/>
      <c r="O693" s="54"/>
      <c r="P693" s="54"/>
      <c r="Q693" s="54"/>
    </row>
    <row r="694" spans="3:17" ht="12">
      <c r="C694" s="54"/>
      <c r="D694" s="54"/>
      <c r="E694" s="54"/>
      <c r="F694" s="54"/>
      <c r="G694" s="54"/>
      <c r="H694" s="54"/>
      <c r="I694" s="54"/>
      <c r="J694" s="54"/>
      <c r="K694" s="54"/>
      <c r="L694" s="54"/>
      <c r="M694" s="54"/>
      <c r="N694" s="54"/>
      <c r="O694" s="54"/>
      <c r="P694" s="54"/>
      <c r="Q694" s="54"/>
    </row>
    <row r="695" spans="3:17" ht="12">
      <c r="C695" s="54"/>
      <c r="D695" s="54"/>
      <c r="E695" s="54"/>
      <c r="F695" s="54"/>
      <c r="G695" s="54"/>
      <c r="H695" s="54"/>
      <c r="I695" s="54"/>
      <c r="J695" s="54"/>
      <c r="K695" s="54"/>
      <c r="L695" s="54"/>
      <c r="M695" s="54"/>
      <c r="N695" s="54"/>
      <c r="O695" s="54"/>
      <c r="P695" s="54"/>
      <c r="Q695" s="54"/>
    </row>
    <row r="696" spans="3:17" ht="12">
      <c r="C696" s="54"/>
      <c r="D696" s="54"/>
      <c r="E696" s="54"/>
      <c r="F696" s="54"/>
      <c r="G696" s="54"/>
      <c r="H696" s="54"/>
      <c r="I696" s="54"/>
      <c r="J696" s="54"/>
      <c r="K696" s="54"/>
      <c r="L696" s="54"/>
      <c r="M696" s="54"/>
      <c r="N696" s="54"/>
      <c r="O696" s="54"/>
      <c r="P696" s="54"/>
      <c r="Q696" s="54"/>
    </row>
    <row r="697" spans="3:17" ht="12">
      <c r="C697" s="54"/>
      <c r="D697" s="54"/>
      <c r="E697" s="54"/>
      <c r="F697" s="54"/>
      <c r="G697" s="54"/>
      <c r="H697" s="54"/>
      <c r="I697" s="54"/>
      <c r="J697" s="54"/>
      <c r="K697" s="54"/>
      <c r="L697" s="54"/>
      <c r="M697" s="54"/>
      <c r="N697" s="54"/>
      <c r="O697" s="54"/>
      <c r="P697" s="54"/>
      <c r="Q697" s="54"/>
    </row>
    <row r="698" spans="3:17" ht="12">
      <c r="C698" s="54"/>
      <c r="D698" s="54"/>
      <c r="E698" s="54"/>
      <c r="F698" s="54"/>
      <c r="G698" s="54"/>
      <c r="H698" s="54"/>
      <c r="I698" s="54"/>
      <c r="J698" s="54"/>
      <c r="K698" s="54"/>
      <c r="L698" s="54"/>
      <c r="M698" s="54"/>
      <c r="N698" s="54"/>
      <c r="O698" s="54"/>
      <c r="P698" s="54"/>
      <c r="Q698" s="54"/>
    </row>
    <row r="699" spans="3:17" ht="12">
      <c r="C699" s="54"/>
      <c r="D699" s="54"/>
      <c r="E699" s="54"/>
      <c r="F699" s="54"/>
      <c r="G699" s="54"/>
      <c r="H699" s="54"/>
      <c r="I699" s="54"/>
      <c r="J699" s="54"/>
      <c r="K699" s="54"/>
      <c r="L699" s="54"/>
      <c r="M699" s="54"/>
      <c r="N699" s="54"/>
      <c r="O699" s="54"/>
      <c r="P699" s="54"/>
      <c r="Q699" s="54"/>
    </row>
    <row r="700" spans="3:17" ht="12">
      <c r="C700" s="54"/>
      <c r="D700" s="54"/>
      <c r="E700" s="54"/>
      <c r="F700" s="54"/>
      <c r="G700" s="54"/>
      <c r="H700" s="54"/>
      <c r="I700" s="54"/>
      <c r="J700" s="54"/>
      <c r="K700" s="54"/>
      <c r="L700" s="54"/>
      <c r="M700" s="54"/>
      <c r="N700" s="54"/>
      <c r="O700" s="54"/>
      <c r="P700" s="54"/>
      <c r="Q700" s="54"/>
    </row>
    <row r="701" spans="3:17" ht="12">
      <c r="C701" s="54"/>
      <c r="D701" s="54"/>
      <c r="E701" s="54"/>
      <c r="F701" s="54"/>
      <c r="G701" s="54"/>
      <c r="H701" s="54"/>
      <c r="I701" s="54"/>
      <c r="J701" s="54"/>
      <c r="K701" s="54"/>
      <c r="L701" s="54"/>
      <c r="M701" s="54"/>
      <c r="N701" s="54"/>
      <c r="O701" s="54"/>
      <c r="P701" s="54"/>
      <c r="Q701" s="54"/>
    </row>
    <row r="702" spans="3:17" ht="12">
      <c r="C702" s="54"/>
      <c r="D702" s="54"/>
      <c r="E702" s="54"/>
      <c r="F702" s="54"/>
      <c r="G702" s="54"/>
      <c r="H702" s="54"/>
      <c r="I702" s="54"/>
      <c r="J702" s="54"/>
      <c r="K702" s="54"/>
      <c r="L702" s="54"/>
      <c r="M702" s="54"/>
      <c r="N702" s="54"/>
      <c r="O702" s="54"/>
      <c r="P702" s="54"/>
      <c r="Q702" s="54"/>
    </row>
    <row r="703" spans="3:17" ht="12">
      <c r="C703" s="54"/>
      <c r="D703" s="54"/>
      <c r="E703" s="54"/>
      <c r="F703" s="54"/>
      <c r="G703" s="54"/>
      <c r="H703" s="54"/>
      <c r="I703" s="54"/>
      <c r="J703" s="54"/>
      <c r="K703" s="54"/>
      <c r="L703" s="54"/>
      <c r="M703" s="54"/>
      <c r="N703" s="54"/>
      <c r="O703" s="54"/>
      <c r="P703" s="54"/>
      <c r="Q703" s="54"/>
    </row>
    <row r="704" spans="3:17" ht="12">
      <c r="C704" s="54"/>
      <c r="D704" s="54"/>
      <c r="E704" s="54"/>
      <c r="F704" s="54"/>
      <c r="G704" s="54"/>
      <c r="H704" s="54"/>
      <c r="I704" s="54"/>
      <c r="J704" s="54"/>
      <c r="K704" s="54"/>
      <c r="L704" s="54"/>
      <c r="M704" s="54"/>
      <c r="N704" s="54"/>
      <c r="O704" s="54"/>
      <c r="P704" s="54"/>
      <c r="Q704" s="54"/>
    </row>
    <row r="705" spans="3:17" ht="12">
      <c r="C705" s="54"/>
      <c r="D705" s="54"/>
      <c r="E705" s="54"/>
      <c r="F705" s="54"/>
      <c r="G705" s="54"/>
      <c r="H705" s="54"/>
      <c r="I705" s="54"/>
      <c r="J705" s="54"/>
      <c r="K705" s="54"/>
      <c r="L705" s="54"/>
      <c r="M705" s="54"/>
      <c r="N705" s="54"/>
      <c r="O705" s="54"/>
      <c r="P705" s="54"/>
      <c r="Q705" s="54"/>
    </row>
    <row r="706" spans="3:17" ht="12">
      <c r="C706" s="54"/>
      <c r="D706" s="54"/>
      <c r="E706" s="54"/>
      <c r="F706" s="54"/>
      <c r="G706" s="54"/>
      <c r="H706" s="54"/>
      <c r="I706" s="54"/>
      <c r="J706" s="54"/>
      <c r="K706" s="54"/>
      <c r="L706" s="54"/>
      <c r="M706" s="54"/>
      <c r="N706" s="54"/>
      <c r="O706" s="54"/>
      <c r="P706" s="54"/>
      <c r="Q706" s="54"/>
    </row>
    <row r="707" spans="3:17" ht="12">
      <c r="C707" s="54"/>
      <c r="D707" s="54"/>
      <c r="E707" s="54"/>
      <c r="F707" s="54"/>
      <c r="G707" s="54"/>
      <c r="H707" s="54"/>
      <c r="I707" s="54"/>
      <c r="J707" s="54"/>
      <c r="K707" s="54"/>
      <c r="L707" s="54"/>
      <c r="M707" s="54"/>
      <c r="N707" s="54"/>
      <c r="O707" s="54"/>
      <c r="P707" s="54"/>
      <c r="Q707" s="54"/>
    </row>
    <row r="708" spans="3:17" ht="12">
      <c r="C708" s="54"/>
      <c r="D708" s="54"/>
      <c r="E708" s="54"/>
      <c r="F708" s="54"/>
      <c r="G708" s="54"/>
      <c r="H708" s="54"/>
      <c r="I708" s="54"/>
      <c r="J708" s="54"/>
      <c r="K708" s="54"/>
      <c r="L708" s="54"/>
      <c r="M708" s="54"/>
      <c r="N708" s="54"/>
      <c r="O708" s="54"/>
      <c r="P708" s="54"/>
      <c r="Q708" s="54"/>
    </row>
    <row r="709" spans="3:17" ht="12">
      <c r="C709" s="54"/>
      <c r="D709" s="54"/>
      <c r="E709" s="54"/>
      <c r="F709" s="54"/>
      <c r="G709" s="54"/>
      <c r="H709" s="54"/>
      <c r="I709" s="54"/>
      <c r="J709" s="54"/>
      <c r="K709" s="54"/>
      <c r="L709" s="54"/>
      <c r="M709" s="54"/>
      <c r="N709" s="54"/>
      <c r="O709" s="54"/>
      <c r="P709" s="54"/>
      <c r="Q709" s="54"/>
    </row>
    <row r="710" spans="3:17" ht="12">
      <c r="C710" s="54"/>
      <c r="D710" s="54"/>
      <c r="E710" s="54"/>
      <c r="F710" s="54"/>
      <c r="G710" s="54"/>
      <c r="H710" s="54"/>
      <c r="I710" s="54"/>
      <c r="J710" s="54"/>
      <c r="K710" s="54"/>
      <c r="L710" s="54"/>
      <c r="M710" s="54"/>
      <c r="N710" s="54"/>
      <c r="O710" s="54"/>
      <c r="P710" s="54"/>
      <c r="Q710" s="54"/>
    </row>
    <row r="711" spans="3:17" ht="12">
      <c r="C711" s="54"/>
      <c r="D711" s="54"/>
      <c r="E711" s="54"/>
      <c r="F711" s="54"/>
      <c r="G711" s="54"/>
      <c r="H711" s="54"/>
      <c r="I711" s="54"/>
      <c r="J711" s="54"/>
      <c r="K711" s="54"/>
      <c r="L711" s="54"/>
      <c r="M711" s="54"/>
      <c r="N711" s="54"/>
      <c r="O711" s="54"/>
      <c r="P711" s="54"/>
      <c r="Q711" s="54"/>
    </row>
    <row r="712" spans="3:17" ht="12">
      <c r="C712" s="54"/>
      <c r="D712" s="54"/>
      <c r="E712" s="54"/>
      <c r="F712" s="54"/>
      <c r="G712" s="54"/>
      <c r="H712" s="54"/>
      <c r="I712" s="54"/>
      <c r="J712" s="54"/>
      <c r="K712" s="54"/>
      <c r="L712" s="54"/>
      <c r="M712" s="54"/>
      <c r="N712" s="54"/>
      <c r="O712" s="54"/>
      <c r="P712" s="54"/>
      <c r="Q712" s="54"/>
    </row>
    <row r="713" spans="3:17" ht="12">
      <c r="C713" s="54"/>
      <c r="D713" s="54"/>
      <c r="E713" s="54"/>
      <c r="F713" s="54"/>
      <c r="G713" s="54"/>
      <c r="H713" s="54"/>
      <c r="I713" s="54"/>
      <c r="J713" s="54"/>
      <c r="K713" s="54"/>
      <c r="L713" s="54"/>
      <c r="M713" s="54"/>
      <c r="N713" s="54"/>
      <c r="O713" s="54"/>
      <c r="P713" s="54"/>
      <c r="Q713" s="54"/>
    </row>
    <row r="714" spans="3:17" ht="12">
      <c r="C714" s="54"/>
      <c r="D714" s="54"/>
      <c r="E714" s="54"/>
      <c r="F714" s="54"/>
      <c r="G714" s="54"/>
      <c r="H714" s="54"/>
      <c r="I714" s="54"/>
      <c r="J714" s="54"/>
      <c r="K714" s="54"/>
      <c r="L714" s="54"/>
      <c r="M714" s="54"/>
      <c r="N714" s="54"/>
      <c r="O714" s="54"/>
      <c r="P714" s="54"/>
      <c r="Q714" s="54"/>
    </row>
    <row r="715" spans="3:17" ht="12">
      <c r="C715" s="54"/>
      <c r="D715" s="54"/>
      <c r="E715" s="54"/>
      <c r="F715" s="54"/>
      <c r="G715" s="54"/>
      <c r="H715" s="54"/>
      <c r="I715" s="54"/>
      <c r="J715" s="54"/>
      <c r="K715" s="54"/>
      <c r="L715" s="54"/>
      <c r="M715" s="54"/>
      <c r="N715" s="54"/>
      <c r="O715" s="54"/>
      <c r="P715" s="54"/>
      <c r="Q715" s="54"/>
    </row>
    <row r="716" spans="3:17" ht="12">
      <c r="C716" s="54"/>
      <c r="D716" s="54"/>
      <c r="E716" s="54"/>
      <c r="F716" s="54"/>
      <c r="G716" s="54"/>
      <c r="H716" s="54"/>
      <c r="I716" s="54"/>
      <c r="J716" s="54"/>
      <c r="K716" s="54"/>
      <c r="L716" s="54"/>
      <c r="M716" s="54"/>
      <c r="N716" s="54"/>
      <c r="O716" s="54"/>
      <c r="P716" s="54"/>
      <c r="Q716" s="54"/>
    </row>
    <row r="717" spans="3:17" ht="12">
      <c r="C717" s="54"/>
      <c r="D717" s="54"/>
      <c r="E717" s="54"/>
      <c r="F717" s="54"/>
      <c r="G717" s="54"/>
      <c r="H717" s="54"/>
      <c r="I717" s="54"/>
      <c r="J717" s="54"/>
      <c r="K717" s="54"/>
      <c r="L717" s="54"/>
      <c r="M717" s="54"/>
      <c r="N717" s="54"/>
      <c r="O717" s="54"/>
      <c r="P717" s="54"/>
      <c r="Q717" s="54"/>
    </row>
    <row r="718" spans="3:17" ht="12">
      <c r="C718" s="54"/>
      <c r="D718" s="54"/>
      <c r="E718" s="54"/>
      <c r="F718" s="54"/>
      <c r="G718" s="54"/>
      <c r="H718" s="54"/>
      <c r="I718" s="54"/>
      <c r="J718" s="54"/>
      <c r="K718" s="54"/>
      <c r="L718" s="54"/>
      <c r="M718" s="54"/>
      <c r="N718" s="54"/>
      <c r="O718" s="54"/>
      <c r="P718" s="54"/>
      <c r="Q718" s="54"/>
    </row>
    <row r="719" spans="3:17" ht="12">
      <c r="C719" s="54"/>
      <c r="D719" s="54"/>
      <c r="E719" s="54"/>
      <c r="F719" s="54"/>
      <c r="G719" s="54"/>
      <c r="H719" s="54"/>
      <c r="I719" s="54"/>
      <c r="J719" s="54"/>
      <c r="K719" s="54"/>
      <c r="L719" s="54"/>
      <c r="M719" s="54"/>
      <c r="N719" s="54"/>
      <c r="O719" s="54"/>
      <c r="P719" s="54"/>
      <c r="Q719" s="54"/>
    </row>
    <row r="720" spans="3:17" ht="12">
      <c r="C720" s="54"/>
      <c r="D720" s="54"/>
      <c r="E720" s="54"/>
      <c r="F720" s="54"/>
      <c r="G720" s="54"/>
      <c r="H720" s="54"/>
      <c r="I720" s="54"/>
      <c r="J720" s="54"/>
      <c r="K720" s="54"/>
      <c r="L720" s="54"/>
      <c r="M720" s="54"/>
      <c r="N720" s="54"/>
      <c r="O720" s="54"/>
      <c r="P720" s="54"/>
      <c r="Q720" s="54"/>
    </row>
    <row r="721" spans="3:17" ht="12">
      <c r="C721" s="54"/>
      <c r="D721" s="54"/>
      <c r="E721" s="54"/>
      <c r="F721" s="54"/>
      <c r="G721" s="54"/>
      <c r="H721" s="54"/>
      <c r="I721" s="54"/>
      <c r="J721" s="54"/>
      <c r="K721" s="54"/>
      <c r="L721" s="54"/>
      <c r="M721" s="54"/>
      <c r="N721" s="54"/>
      <c r="O721" s="54"/>
      <c r="P721" s="54"/>
      <c r="Q721" s="54"/>
    </row>
    <row r="722" spans="3:17" ht="12">
      <c r="C722" s="54"/>
      <c r="D722" s="54"/>
      <c r="E722" s="54"/>
      <c r="F722" s="54"/>
      <c r="G722" s="54"/>
      <c r="H722" s="54"/>
      <c r="I722" s="54"/>
      <c r="J722" s="54"/>
      <c r="K722" s="54"/>
      <c r="L722" s="54"/>
      <c r="M722" s="54"/>
      <c r="N722" s="54"/>
      <c r="O722" s="54"/>
      <c r="P722" s="54"/>
      <c r="Q722" s="54"/>
    </row>
    <row r="723" spans="3:17" ht="12">
      <c r="C723" s="54"/>
      <c r="D723" s="54"/>
      <c r="E723" s="54"/>
      <c r="F723" s="54"/>
      <c r="G723" s="54"/>
      <c r="H723" s="54"/>
      <c r="I723" s="54"/>
      <c r="J723" s="54"/>
      <c r="K723" s="54"/>
      <c r="L723" s="54"/>
      <c r="M723" s="54"/>
      <c r="N723" s="54"/>
      <c r="O723" s="54"/>
      <c r="P723" s="54"/>
      <c r="Q723" s="54"/>
    </row>
    <row r="724" spans="3:17" ht="12">
      <c r="C724" s="54"/>
      <c r="D724" s="54"/>
      <c r="E724" s="54"/>
      <c r="F724" s="54"/>
      <c r="G724" s="54"/>
      <c r="H724" s="54"/>
      <c r="I724" s="54"/>
      <c r="J724" s="54"/>
      <c r="K724" s="54"/>
      <c r="L724" s="54"/>
      <c r="M724" s="54"/>
      <c r="N724" s="54"/>
      <c r="O724" s="54"/>
      <c r="P724" s="54"/>
      <c r="Q724" s="54"/>
    </row>
    <row r="725" spans="3:17" ht="12">
      <c r="C725" s="54"/>
      <c r="D725" s="54"/>
      <c r="E725" s="54"/>
      <c r="F725" s="54"/>
      <c r="G725" s="54"/>
      <c r="H725" s="54"/>
      <c r="I725" s="54"/>
      <c r="J725" s="54"/>
      <c r="K725" s="54"/>
      <c r="L725" s="54"/>
      <c r="M725" s="54"/>
      <c r="N725" s="54"/>
      <c r="O725" s="54"/>
      <c r="P725" s="54"/>
      <c r="Q725" s="54"/>
    </row>
    <row r="726" spans="3:17" ht="12">
      <c r="C726" s="54"/>
      <c r="D726" s="54"/>
      <c r="E726" s="54"/>
      <c r="F726" s="54"/>
      <c r="G726" s="54"/>
      <c r="H726" s="54"/>
      <c r="I726" s="54"/>
      <c r="J726" s="54"/>
      <c r="K726" s="54"/>
      <c r="L726" s="54"/>
      <c r="M726" s="54"/>
      <c r="N726" s="54"/>
      <c r="O726" s="54"/>
      <c r="P726" s="54"/>
      <c r="Q726" s="54"/>
    </row>
    <row r="727" spans="3:17" ht="12">
      <c r="C727" s="54"/>
      <c r="D727" s="54"/>
      <c r="E727" s="54"/>
      <c r="F727" s="54"/>
      <c r="G727" s="54"/>
      <c r="H727" s="54"/>
      <c r="I727" s="54"/>
      <c r="J727" s="54"/>
      <c r="K727" s="54"/>
      <c r="L727" s="54"/>
      <c r="M727" s="54"/>
      <c r="N727" s="54"/>
      <c r="O727" s="54"/>
      <c r="P727" s="54"/>
      <c r="Q727" s="54"/>
    </row>
    <row r="728" spans="3:17" ht="12">
      <c r="C728" s="54"/>
      <c r="D728" s="54"/>
      <c r="E728" s="54"/>
      <c r="F728" s="54"/>
      <c r="G728" s="54"/>
      <c r="H728" s="54"/>
      <c r="I728" s="54"/>
      <c r="J728" s="54"/>
      <c r="K728" s="54"/>
      <c r="L728" s="54"/>
      <c r="M728" s="54"/>
      <c r="N728" s="54"/>
      <c r="O728" s="54"/>
      <c r="P728" s="54"/>
      <c r="Q728" s="54"/>
    </row>
    <row r="729" spans="3:17" ht="12">
      <c r="C729" s="54"/>
      <c r="D729" s="54"/>
      <c r="E729" s="54"/>
      <c r="F729" s="54"/>
      <c r="G729" s="54"/>
      <c r="H729" s="54"/>
      <c r="I729" s="54"/>
      <c r="J729" s="54"/>
      <c r="K729" s="54"/>
      <c r="L729" s="54"/>
      <c r="M729" s="54"/>
      <c r="N729" s="54"/>
      <c r="O729" s="54"/>
      <c r="P729" s="54"/>
      <c r="Q729" s="54"/>
    </row>
    <row r="730" spans="3:17" ht="12">
      <c r="C730" s="54"/>
      <c r="D730" s="54"/>
      <c r="E730" s="54"/>
      <c r="F730" s="54"/>
      <c r="G730" s="54"/>
      <c r="H730" s="54"/>
      <c r="I730" s="54"/>
      <c r="J730" s="54"/>
      <c r="K730" s="54"/>
      <c r="L730" s="54"/>
      <c r="M730" s="54"/>
      <c r="N730" s="54"/>
      <c r="O730" s="54"/>
      <c r="P730" s="54"/>
      <c r="Q730" s="54"/>
    </row>
    <row r="731" spans="3:17" ht="12">
      <c r="C731" s="54"/>
      <c r="D731" s="54"/>
      <c r="E731" s="54"/>
      <c r="F731" s="54"/>
      <c r="G731" s="54"/>
      <c r="H731" s="54"/>
      <c r="I731" s="54"/>
      <c r="J731" s="54"/>
      <c r="K731" s="54"/>
      <c r="L731" s="54"/>
      <c r="M731" s="54"/>
      <c r="N731" s="54"/>
      <c r="O731" s="54"/>
      <c r="P731" s="54"/>
      <c r="Q731" s="54"/>
    </row>
    <row r="732" spans="3:17" ht="12">
      <c r="C732" s="54"/>
      <c r="D732" s="54"/>
      <c r="E732" s="54"/>
      <c r="F732" s="54"/>
      <c r="G732" s="54"/>
      <c r="H732" s="54"/>
      <c r="I732" s="54"/>
      <c r="J732" s="54"/>
      <c r="K732" s="54"/>
      <c r="L732" s="54"/>
      <c r="M732" s="54"/>
      <c r="N732" s="54"/>
      <c r="O732" s="54"/>
      <c r="P732" s="54"/>
      <c r="Q732" s="54"/>
    </row>
    <row r="733" spans="3:17" ht="12">
      <c r="C733" s="54"/>
      <c r="D733" s="54"/>
      <c r="E733" s="54"/>
      <c r="F733" s="54"/>
      <c r="G733" s="54"/>
      <c r="H733" s="54"/>
      <c r="I733" s="54"/>
      <c r="J733" s="54"/>
      <c r="K733" s="54"/>
      <c r="L733" s="54"/>
      <c r="M733" s="54"/>
      <c r="N733" s="54"/>
      <c r="O733" s="54"/>
      <c r="P733" s="54"/>
      <c r="Q733" s="54"/>
    </row>
    <row r="734" spans="3:17" ht="12">
      <c r="C734" s="54"/>
      <c r="D734" s="54"/>
      <c r="E734" s="54"/>
      <c r="F734" s="54"/>
      <c r="G734" s="54"/>
      <c r="H734" s="54"/>
      <c r="I734" s="54"/>
      <c r="J734" s="54"/>
      <c r="K734" s="54"/>
      <c r="L734" s="54"/>
      <c r="M734" s="54"/>
      <c r="N734" s="54"/>
      <c r="O734" s="54"/>
      <c r="P734" s="54"/>
      <c r="Q734" s="54"/>
    </row>
    <row r="735" spans="3:17" ht="12">
      <c r="C735" s="54"/>
      <c r="D735" s="54"/>
      <c r="E735" s="54"/>
      <c r="F735" s="54"/>
      <c r="G735" s="54"/>
      <c r="H735" s="54"/>
      <c r="I735" s="54"/>
      <c r="J735" s="54"/>
      <c r="K735" s="54"/>
      <c r="L735" s="54"/>
      <c r="M735" s="54"/>
      <c r="N735" s="54"/>
      <c r="O735" s="54"/>
      <c r="P735" s="54"/>
      <c r="Q735" s="54"/>
    </row>
    <row r="736" spans="3:17" ht="12">
      <c r="C736" s="54"/>
      <c r="D736" s="54"/>
      <c r="E736" s="54"/>
      <c r="F736" s="54"/>
      <c r="G736" s="54"/>
      <c r="H736" s="54"/>
      <c r="I736" s="54"/>
      <c r="J736" s="54"/>
      <c r="K736" s="54"/>
      <c r="L736" s="54"/>
      <c r="M736" s="54"/>
      <c r="N736" s="54"/>
      <c r="O736" s="54"/>
      <c r="P736" s="54"/>
      <c r="Q736" s="54"/>
    </row>
    <row r="737" spans="3:17" ht="12">
      <c r="C737" s="54"/>
      <c r="D737" s="54"/>
      <c r="E737" s="54"/>
      <c r="F737" s="54"/>
      <c r="G737" s="54"/>
      <c r="H737" s="54"/>
      <c r="I737" s="54"/>
      <c r="J737" s="54"/>
      <c r="K737" s="54"/>
      <c r="L737" s="54"/>
      <c r="M737" s="54"/>
      <c r="N737" s="54"/>
      <c r="O737" s="54"/>
      <c r="P737" s="54"/>
      <c r="Q737" s="54"/>
    </row>
    <row r="738" spans="3:17" ht="12">
      <c r="C738" s="54"/>
      <c r="D738" s="54"/>
      <c r="E738" s="54"/>
      <c r="F738" s="54"/>
      <c r="G738" s="54"/>
      <c r="H738" s="54"/>
      <c r="I738" s="54"/>
      <c r="J738" s="54"/>
      <c r="K738" s="54"/>
      <c r="L738" s="54"/>
      <c r="M738" s="54"/>
      <c r="N738" s="54"/>
      <c r="O738" s="54"/>
      <c r="P738" s="54"/>
      <c r="Q738" s="54"/>
    </row>
    <row r="739" spans="3:17" ht="12">
      <c r="C739" s="54"/>
      <c r="D739" s="54"/>
      <c r="E739" s="54"/>
      <c r="F739" s="54"/>
      <c r="G739" s="54"/>
      <c r="H739" s="54"/>
      <c r="I739" s="54"/>
      <c r="J739" s="54"/>
      <c r="K739" s="54"/>
      <c r="L739" s="54"/>
      <c r="M739" s="54"/>
      <c r="N739" s="54"/>
      <c r="O739" s="54"/>
      <c r="P739" s="54"/>
      <c r="Q739" s="54"/>
    </row>
    <row r="740" spans="3:17" ht="12">
      <c r="C740" s="54"/>
      <c r="D740" s="54"/>
      <c r="E740" s="54"/>
      <c r="F740" s="54"/>
      <c r="G740" s="54"/>
      <c r="H740" s="54"/>
      <c r="I740" s="54"/>
      <c r="J740" s="54"/>
      <c r="K740" s="54"/>
      <c r="L740" s="54"/>
      <c r="M740" s="54"/>
      <c r="N740" s="54"/>
      <c r="O740" s="54"/>
      <c r="P740" s="54"/>
      <c r="Q740" s="54"/>
    </row>
    <row r="741" spans="3:17" ht="12">
      <c r="C741" s="54"/>
      <c r="D741" s="54"/>
      <c r="E741" s="54"/>
      <c r="F741" s="54"/>
      <c r="G741" s="54"/>
      <c r="H741" s="54"/>
      <c r="I741" s="54"/>
      <c r="J741" s="54"/>
      <c r="K741" s="54"/>
      <c r="L741" s="54"/>
      <c r="M741" s="54"/>
      <c r="N741" s="54"/>
      <c r="O741" s="54"/>
      <c r="P741" s="54"/>
      <c r="Q741" s="54"/>
    </row>
    <row r="742" spans="3:17" ht="12">
      <c r="C742" s="54"/>
      <c r="D742" s="54"/>
      <c r="E742" s="54"/>
      <c r="F742" s="54"/>
      <c r="G742" s="54"/>
      <c r="H742" s="54"/>
      <c r="I742" s="54"/>
      <c r="J742" s="54"/>
      <c r="K742" s="54"/>
      <c r="L742" s="54"/>
      <c r="M742" s="54"/>
      <c r="N742" s="54"/>
      <c r="O742" s="54"/>
      <c r="P742" s="54"/>
      <c r="Q742" s="54"/>
    </row>
    <row r="743" spans="3:17" ht="12">
      <c r="C743" s="54"/>
      <c r="D743" s="54"/>
      <c r="E743" s="54"/>
      <c r="F743" s="54"/>
      <c r="G743" s="54"/>
      <c r="H743" s="54"/>
      <c r="I743" s="54"/>
      <c r="J743" s="54"/>
      <c r="K743" s="54"/>
      <c r="L743" s="54"/>
      <c r="M743" s="54"/>
      <c r="N743" s="54"/>
      <c r="O743" s="54"/>
      <c r="P743" s="54"/>
      <c r="Q743" s="54"/>
    </row>
    <row r="744" spans="3:17" ht="12">
      <c r="C744" s="54"/>
      <c r="D744" s="54"/>
      <c r="E744" s="54"/>
      <c r="F744" s="54"/>
      <c r="G744" s="54"/>
      <c r="H744" s="54"/>
      <c r="I744" s="54"/>
      <c r="J744" s="54"/>
      <c r="K744" s="54"/>
      <c r="L744" s="54"/>
      <c r="M744" s="54"/>
      <c r="N744" s="54"/>
      <c r="O744" s="54"/>
      <c r="P744" s="54"/>
      <c r="Q744" s="54"/>
    </row>
    <row r="745" spans="3:17" ht="12">
      <c r="C745" s="54"/>
      <c r="D745" s="54"/>
      <c r="E745" s="54"/>
      <c r="F745" s="54"/>
      <c r="G745" s="54"/>
      <c r="H745" s="54"/>
      <c r="I745" s="54"/>
      <c r="J745" s="54"/>
      <c r="K745" s="54"/>
      <c r="L745" s="54"/>
      <c r="M745" s="54"/>
      <c r="N745" s="54"/>
      <c r="O745" s="54"/>
      <c r="P745" s="54"/>
      <c r="Q745" s="54"/>
    </row>
    <row r="746" spans="3:17" ht="12">
      <c r="C746" s="54"/>
      <c r="D746" s="54"/>
      <c r="E746" s="54"/>
      <c r="F746" s="54"/>
      <c r="G746" s="54"/>
      <c r="H746" s="54"/>
      <c r="I746" s="54"/>
      <c r="J746" s="54"/>
      <c r="K746" s="54"/>
      <c r="L746" s="54"/>
      <c r="M746" s="54"/>
      <c r="N746" s="54"/>
      <c r="O746" s="54"/>
      <c r="P746" s="54"/>
      <c r="Q746" s="54"/>
    </row>
    <row r="747" spans="3:17" ht="12">
      <c r="C747" s="54"/>
      <c r="D747" s="54"/>
      <c r="E747" s="54"/>
      <c r="F747" s="54"/>
      <c r="G747" s="54"/>
      <c r="H747" s="54"/>
      <c r="I747" s="54"/>
      <c r="J747" s="54"/>
      <c r="K747" s="54"/>
      <c r="L747" s="54"/>
      <c r="M747" s="54"/>
      <c r="N747" s="54"/>
      <c r="O747" s="54"/>
      <c r="P747" s="54"/>
      <c r="Q747" s="54"/>
    </row>
    <row r="748" spans="3:17" ht="12">
      <c r="C748" s="54"/>
      <c r="D748" s="54"/>
      <c r="E748" s="54"/>
      <c r="F748" s="54"/>
      <c r="G748" s="54"/>
      <c r="H748" s="54"/>
      <c r="I748" s="54"/>
      <c r="J748" s="54"/>
      <c r="K748" s="54"/>
      <c r="L748" s="54"/>
      <c r="M748" s="54"/>
      <c r="N748" s="54"/>
      <c r="O748" s="54"/>
      <c r="P748" s="54"/>
      <c r="Q748" s="54"/>
    </row>
    <row r="749" spans="3:17" ht="12">
      <c r="C749" s="54"/>
      <c r="D749" s="54"/>
      <c r="E749" s="54"/>
      <c r="F749" s="54"/>
      <c r="G749" s="54"/>
      <c r="H749" s="54"/>
      <c r="I749" s="54"/>
      <c r="J749" s="54"/>
      <c r="K749" s="54"/>
      <c r="L749" s="54"/>
      <c r="M749" s="54"/>
      <c r="N749" s="54"/>
      <c r="O749" s="54"/>
      <c r="P749" s="54"/>
      <c r="Q749" s="54"/>
    </row>
    <row r="750" spans="3:17" ht="12">
      <c r="C750" s="54"/>
      <c r="D750" s="54"/>
      <c r="E750" s="54"/>
      <c r="F750" s="54"/>
      <c r="G750" s="54"/>
      <c r="H750" s="54"/>
      <c r="I750" s="54"/>
      <c r="J750" s="54"/>
      <c r="K750" s="54"/>
      <c r="L750" s="54"/>
      <c r="M750" s="54"/>
      <c r="N750" s="54"/>
      <c r="O750" s="54"/>
      <c r="P750" s="54"/>
      <c r="Q750" s="54"/>
    </row>
    <row r="751" spans="3:17" ht="12">
      <c r="C751" s="54"/>
      <c r="D751" s="54"/>
      <c r="E751" s="54"/>
      <c r="F751" s="54"/>
      <c r="G751" s="54"/>
      <c r="H751" s="54"/>
      <c r="I751" s="54"/>
      <c r="J751" s="54"/>
      <c r="K751" s="54"/>
      <c r="L751" s="54"/>
      <c r="M751" s="54"/>
      <c r="N751" s="54"/>
      <c r="O751" s="54"/>
      <c r="P751" s="54"/>
      <c r="Q751" s="54"/>
    </row>
    <row r="752" spans="3:17" ht="12">
      <c r="C752" s="54"/>
      <c r="D752" s="54"/>
      <c r="E752" s="54"/>
      <c r="F752" s="54"/>
      <c r="G752" s="54"/>
      <c r="H752" s="54"/>
      <c r="I752" s="54"/>
      <c r="J752" s="54"/>
      <c r="K752" s="54"/>
      <c r="L752" s="54"/>
      <c r="M752" s="54"/>
      <c r="N752" s="54"/>
      <c r="O752" s="54"/>
      <c r="P752" s="54"/>
      <c r="Q752" s="54"/>
    </row>
    <row r="753" spans="3:17" ht="12">
      <c r="C753" s="54"/>
      <c r="D753" s="54"/>
      <c r="E753" s="54"/>
      <c r="F753" s="54"/>
      <c r="G753" s="54"/>
      <c r="H753" s="54"/>
      <c r="I753" s="54"/>
      <c r="J753" s="54"/>
      <c r="K753" s="54"/>
      <c r="L753" s="54"/>
      <c r="M753" s="54"/>
      <c r="N753" s="54"/>
      <c r="O753" s="54"/>
      <c r="P753" s="54"/>
      <c r="Q753" s="54"/>
    </row>
    <row r="754" spans="3:17" ht="12">
      <c r="C754" s="54"/>
      <c r="D754" s="54"/>
      <c r="E754" s="54"/>
      <c r="F754" s="54"/>
      <c r="G754" s="54"/>
      <c r="H754" s="54"/>
      <c r="I754" s="54"/>
      <c r="J754" s="54"/>
      <c r="K754" s="54"/>
      <c r="L754" s="54"/>
      <c r="M754" s="54"/>
      <c r="N754" s="54"/>
      <c r="O754" s="54"/>
      <c r="P754" s="54"/>
      <c r="Q754" s="54"/>
    </row>
    <row r="755" spans="3:17" ht="12">
      <c r="C755" s="54"/>
      <c r="D755" s="54"/>
      <c r="E755" s="54"/>
      <c r="F755" s="54"/>
      <c r="G755" s="54"/>
      <c r="H755" s="54"/>
      <c r="I755" s="54"/>
      <c r="J755" s="54"/>
      <c r="K755" s="54"/>
      <c r="L755" s="54"/>
      <c r="M755" s="54"/>
      <c r="N755" s="54"/>
      <c r="O755" s="54"/>
      <c r="P755" s="54"/>
      <c r="Q755" s="54"/>
    </row>
    <row r="756" spans="3:17" ht="12">
      <c r="C756" s="54"/>
      <c r="D756" s="54"/>
      <c r="E756" s="54"/>
      <c r="F756" s="54"/>
      <c r="G756" s="54"/>
      <c r="H756" s="54"/>
      <c r="I756" s="54"/>
      <c r="J756" s="54"/>
      <c r="K756" s="54"/>
      <c r="L756" s="54"/>
      <c r="M756" s="54"/>
      <c r="N756" s="54"/>
      <c r="O756" s="54"/>
      <c r="P756" s="54"/>
      <c r="Q756" s="54"/>
    </row>
    <row r="757" spans="3:17" ht="12">
      <c r="C757" s="54"/>
      <c r="D757" s="54"/>
      <c r="E757" s="54"/>
      <c r="F757" s="54"/>
      <c r="G757" s="54"/>
      <c r="H757" s="54"/>
      <c r="I757" s="54"/>
      <c r="J757" s="54"/>
      <c r="K757" s="54"/>
      <c r="L757" s="54"/>
      <c r="M757" s="54"/>
      <c r="N757" s="54"/>
      <c r="O757" s="54"/>
      <c r="P757" s="54"/>
      <c r="Q757" s="54"/>
    </row>
    <row r="758" spans="3:17" ht="12">
      <c r="C758" s="54"/>
      <c r="D758" s="54"/>
      <c r="E758" s="54"/>
      <c r="F758" s="54"/>
      <c r="G758" s="54"/>
      <c r="H758" s="54"/>
      <c r="I758" s="54"/>
      <c r="J758" s="54"/>
      <c r="K758" s="54"/>
      <c r="L758" s="54"/>
      <c r="M758" s="54"/>
      <c r="N758" s="54"/>
      <c r="O758" s="54"/>
      <c r="P758" s="54"/>
      <c r="Q758" s="54"/>
    </row>
    <row r="759" spans="3:17" ht="12">
      <c r="C759" s="54"/>
      <c r="D759" s="54"/>
      <c r="E759" s="54"/>
      <c r="F759" s="54"/>
      <c r="G759" s="54"/>
      <c r="H759" s="54"/>
      <c r="I759" s="54"/>
      <c r="J759" s="54"/>
      <c r="K759" s="54"/>
      <c r="L759" s="54"/>
      <c r="M759" s="54"/>
      <c r="N759" s="54"/>
      <c r="O759" s="54"/>
      <c r="P759" s="54"/>
      <c r="Q759" s="54"/>
    </row>
    <row r="760" spans="3:17" ht="12">
      <c r="C760" s="54"/>
      <c r="D760" s="54"/>
      <c r="E760" s="54"/>
      <c r="F760" s="54"/>
      <c r="G760" s="54"/>
      <c r="H760" s="54"/>
      <c r="I760" s="54"/>
      <c r="J760" s="54"/>
      <c r="K760" s="54"/>
      <c r="L760" s="54"/>
      <c r="M760" s="54"/>
      <c r="N760" s="54"/>
      <c r="O760" s="54"/>
      <c r="P760" s="54"/>
      <c r="Q760" s="54"/>
    </row>
    <row r="761" spans="3:17" ht="12">
      <c r="C761" s="54"/>
      <c r="D761" s="54"/>
      <c r="E761" s="54"/>
      <c r="F761" s="54"/>
      <c r="G761" s="54"/>
      <c r="H761" s="54"/>
      <c r="I761" s="54"/>
      <c r="J761" s="54"/>
      <c r="K761" s="54"/>
      <c r="L761" s="54"/>
      <c r="M761" s="54"/>
      <c r="N761" s="54"/>
      <c r="O761" s="54"/>
      <c r="P761" s="54"/>
      <c r="Q761" s="54"/>
    </row>
    <row r="762" spans="3:17" ht="12">
      <c r="C762" s="54"/>
      <c r="D762" s="54"/>
      <c r="E762" s="54"/>
      <c r="F762" s="54"/>
      <c r="G762" s="54"/>
      <c r="H762" s="54"/>
      <c r="I762" s="54"/>
      <c r="J762" s="54"/>
      <c r="K762" s="54"/>
      <c r="L762" s="54"/>
      <c r="M762" s="54"/>
      <c r="N762" s="54"/>
      <c r="O762" s="54"/>
      <c r="P762" s="54"/>
      <c r="Q762" s="54"/>
    </row>
    <row r="763" spans="3:17" ht="12">
      <c r="C763" s="54"/>
      <c r="D763" s="54"/>
      <c r="E763" s="54"/>
      <c r="F763" s="54"/>
      <c r="G763" s="54"/>
      <c r="H763" s="54"/>
      <c r="I763" s="54"/>
      <c r="J763" s="54"/>
      <c r="K763" s="54"/>
      <c r="L763" s="54"/>
      <c r="M763" s="54"/>
      <c r="N763" s="54"/>
      <c r="O763" s="54"/>
      <c r="P763" s="54"/>
      <c r="Q763" s="54"/>
    </row>
    <row r="764" spans="3:17" ht="12">
      <c r="C764" s="54"/>
      <c r="D764" s="54"/>
      <c r="E764" s="54"/>
      <c r="F764" s="54"/>
      <c r="G764" s="54"/>
      <c r="H764" s="54"/>
      <c r="I764" s="54"/>
      <c r="J764" s="54"/>
      <c r="K764" s="54"/>
      <c r="L764" s="54"/>
      <c r="M764" s="54"/>
      <c r="N764" s="54"/>
      <c r="O764" s="54"/>
      <c r="P764" s="54"/>
      <c r="Q764" s="54"/>
    </row>
    <row r="765" spans="3:17" ht="12">
      <c r="C765" s="54"/>
      <c r="D765" s="54"/>
      <c r="E765" s="54"/>
      <c r="F765" s="54"/>
      <c r="G765" s="54"/>
      <c r="H765" s="54"/>
      <c r="I765" s="54"/>
      <c r="J765" s="54"/>
      <c r="K765" s="54"/>
      <c r="L765" s="54"/>
      <c r="M765" s="54"/>
      <c r="N765" s="54"/>
      <c r="O765" s="54"/>
      <c r="P765" s="54"/>
      <c r="Q765" s="54"/>
    </row>
    <row r="766" spans="3:17" ht="12">
      <c r="C766" s="54"/>
      <c r="D766" s="54"/>
      <c r="E766" s="54"/>
      <c r="F766" s="54"/>
      <c r="G766" s="54"/>
      <c r="H766" s="54"/>
      <c r="I766" s="54"/>
      <c r="J766" s="54"/>
      <c r="K766" s="54"/>
      <c r="L766" s="54"/>
      <c r="M766" s="54"/>
      <c r="N766" s="54"/>
      <c r="O766" s="54"/>
      <c r="P766" s="54"/>
      <c r="Q766" s="54"/>
    </row>
    <row r="767" spans="3:17" ht="12">
      <c r="C767" s="54"/>
      <c r="D767" s="54"/>
      <c r="E767" s="54"/>
      <c r="F767" s="54"/>
      <c r="G767" s="54"/>
      <c r="H767" s="54"/>
      <c r="I767" s="54"/>
      <c r="J767" s="54"/>
      <c r="K767" s="54"/>
      <c r="L767" s="54"/>
      <c r="M767" s="54"/>
      <c r="N767" s="54"/>
      <c r="O767" s="54"/>
      <c r="P767" s="54"/>
      <c r="Q767" s="54"/>
    </row>
    <row r="768" spans="3:17" ht="12">
      <c r="C768" s="54"/>
      <c r="D768" s="54"/>
      <c r="E768" s="54"/>
      <c r="F768" s="54"/>
      <c r="G768" s="54"/>
      <c r="H768" s="54"/>
      <c r="I768" s="54"/>
      <c r="J768" s="54"/>
      <c r="K768" s="54"/>
      <c r="L768" s="54"/>
      <c r="M768" s="54"/>
      <c r="N768" s="54"/>
      <c r="O768" s="54"/>
      <c r="P768" s="54"/>
      <c r="Q768" s="54"/>
    </row>
    <row r="769" spans="3:17" ht="12">
      <c r="C769" s="54"/>
      <c r="D769" s="54"/>
      <c r="E769" s="54"/>
      <c r="F769" s="54"/>
      <c r="G769" s="54"/>
      <c r="H769" s="54"/>
      <c r="I769" s="54"/>
      <c r="J769" s="54"/>
      <c r="K769" s="54"/>
      <c r="L769" s="54"/>
      <c r="M769" s="54"/>
      <c r="N769" s="54"/>
      <c r="O769" s="54"/>
      <c r="P769" s="54"/>
      <c r="Q769" s="54"/>
    </row>
    <row r="770" spans="3:17" ht="12">
      <c r="C770" s="54"/>
      <c r="D770" s="54"/>
      <c r="E770" s="54"/>
      <c r="F770" s="54"/>
      <c r="G770" s="54"/>
      <c r="H770" s="54"/>
      <c r="I770" s="54"/>
      <c r="J770" s="54"/>
      <c r="K770" s="54"/>
      <c r="L770" s="54"/>
      <c r="M770" s="54"/>
      <c r="N770" s="54"/>
      <c r="O770" s="54"/>
      <c r="P770" s="54"/>
      <c r="Q770" s="54"/>
    </row>
    <row r="771" spans="3:17" ht="12">
      <c r="C771" s="54"/>
      <c r="D771" s="54"/>
      <c r="E771" s="54"/>
      <c r="F771" s="54"/>
      <c r="G771" s="54"/>
      <c r="H771" s="54"/>
      <c r="I771" s="54"/>
      <c r="J771" s="54"/>
      <c r="K771" s="54"/>
      <c r="L771" s="54"/>
      <c r="M771" s="54"/>
      <c r="N771" s="54"/>
      <c r="O771" s="54"/>
      <c r="P771" s="54"/>
      <c r="Q771" s="54"/>
    </row>
    <row r="772" spans="3:17" ht="12">
      <c r="C772" s="54"/>
      <c r="D772" s="54"/>
      <c r="E772" s="54"/>
      <c r="F772" s="54"/>
      <c r="G772" s="54"/>
      <c r="H772" s="54"/>
      <c r="I772" s="54"/>
      <c r="J772" s="54"/>
      <c r="K772" s="54"/>
      <c r="L772" s="54"/>
      <c r="M772" s="54"/>
      <c r="N772" s="54"/>
      <c r="O772" s="54"/>
      <c r="P772" s="54"/>
      <c r="Q772" s="54"/>
    </row>
    <row r="773" spans="3:17" ht="12">
      <c r="C773" s="54"/>
      <c r="D773" s="54"/>
      <c r="E773" s="54"/>
      <c r="F773" s="54"/>
      <c r="G773" s="54"/>
      <c r="H773" s="54"/>
      <c r="I773" s="54"/>
      <c r="J773" s="54"/>
      <c r="K773" s="54"/>
      <c r="L773" s="54"/>
      <c r="M773" s="54"/>
      <c r="N773" s="54"/>
      <c r="O773" s="54"/>
      <c r="P773" s="54"/>
      <c r="Q773" s="54"/>
    </row>
    <row r="774" spans="3:17" ht="12">
      <c r="C774" s="54"/>
      <c r="D774" s="54"/>
      <c r="E774" s="54"/>
      <c r="F774" s="54"/>
      <c r="G774" s="54"/>
      <c r="H774" s="54"/>
      <c r="I774" s="54"/>
      <c r="J774" s="54"/>
      <c r="K774" s="54"/>
      <c r="L774" s="54"/>
      <c r="M774" s="54"/>
      <c r="N774" s="54"/>
      <c r="O774" s="54"/>
      <c r="P774" s="54"/>
      <c r="Q774" s="54"/>
    </row>
    <row r="775" spans="3:17" ht="12">
      <c r="C775" s="54"/>
      <c r="D775" s="54"/>
      <c r="E775" s="54"/>
      <c r="F775" s="54"/>
      <c r="G775" s="54"/>
      <c r="H775" s="54"/>
      <c r="I775" s="54"/>
      <c r="J775" s="54"/>
      <c r="K775" s="54"/>
      <c r="L775" s="54"/>
      <c r="M775" s="54"/>
      <c r="N775" s="54"/>
      <c r="O775" s="54"/>
      <c r="P775" s="54"/>
      <c r="Q775" s="54"/>
    </row>
    <row r="776" spans="3:17" ht="12">
      <c r="C776" s="54"/>
      <c r="D776" s="54"/>
      <c r="E776" s="54"/>
      <c r="F776" s="54"/>
      <c r="G776" s="54"/>
      <c r="H776" s="54"/>
      <c r="I776" s="54"/>
      <c r="J776" s="54"/>
      <c r="K776" s="54"/>
      <c r="L776" s="54"/>
      <c r="M776" s="54"/>
      <c r="N776" s="54"/>
      <c r="O776" s="54"/>
      <c r="P776" s="54"/>
      <c r="Q776" s="54"/>
    </row>
    <row r="777" spans="3:17" ht="12">
      <c r="C777" s="54"/>
      <c r="D777" s="54"/>
      <c r="E777" s="54"/>
      <c r="F777" s="54"/>
      <c r="G777" s="54"/>
      <c r="H777" s="54"/>
      <c r="I777" s="54"/>
      <c r="J777" s="54"/>
      <c r="K777" s="54"/>
      <c r="L777" s="54"/>
      <c r="M777" s="54"/>
      <c r="N777" s="54"/>
      <c r="O777" s="54"/>
      <c r="P777" s="54"/>
      <c r="Q777" s="54"/>
    </row>
    <row r="778" spans="3:17" ht="12">
      <c r="C778" s="54"/>
      <c r="D778" s="54"/>
      <c r="E778" s="54"/>
      <c r="F778" s="54"/>
      <c r="G778" s="54"/>
      <c r="H778" s="54"/>
      <c r="I778" s="54"/>
      <c r="J778" s="54"/>
      <c r="K778" s="54"/>
      <c r="L778" s="54"/>
      <c r="M778" s="54"/>
      <c r="N778" s="54"/>
      <c r="O778" s="54"/>
      <c r="P778" s="54"/>
      <c r="Q778" s="54"/>
    </row>
    <row r="779" spans="3:17" ht="12">
      <c r="C779" s="54"/>
      <c r="D779" s="54"/>
      <c r="E779" s="54"/>
      <c r="F779" s="54"/>
      <c r="G779" s="54"/>
      <c r="H779" s="54"/>
      <c r="I779" s="54"/>
      <c r="J779" s="54"/>
      <c r="K779" s="54"/>
      <c r="L779" s="54"/>
      <c r="M779" s="54"/>
      <c r="N779" s="54"/>
      <c r="O779" s="54"/>
      <c r="P779" s="54"/>
      <c r="Q779" s="54"/>
    </row>
    <row r="780" spans="3:17" ht="12">
      <c r="C780" s="54"/>
      <c r="D780" s="54"/>
      <c r="E780" s="54"/>
      <c r="F780" s="54"/>
      <c r="G780" s="54"/>
      <c r="H780" s="54"/>
      <c r="I780" s="54"/>
      <c r="J780" s="54"/>
      <c r="K780" s="54"/>
      <c r="L780" s="54"/>
      <c r="M780" s="54"/>
      <c r="N780" s="54"/>
      <c r="O780" s="54"/>
      <c r="P780" s="54"/>
      <c r="Q780" s="54"/>
    </row>
    <row r="781" spans="3:17" ht="12">
      <c r="C781" s="54"/>
      <c r="D781" s="54"/>
      <c r="E781" s="54"/>
      <c r="F781" s="54"/>
      <c r="G781" s="54"/>
      <c r="H781" s="54"/>
      <c r="I781" s="54"/>
      <c r="J781" s="54"/>
      <c r="K781" s="54"/>
      <c r="L781" s="54"/>
      <c r="M781" s="54"/>
      <c r="N781" s="54"/>
      <c r="O781" s="54"/>
      <c r="P781" s="54"/>
      <c r="Q781" s="54"/>
    </row>
    <row r="782" spans="3:17" ht="12">
      <c r="C782" s="54"/>
      <c r="D782" s="54"/>
      <c r="E782" s="54"/>
      <c r="F782" s="54"/>
      <c r="G782" s="54"/>
      <c r="H782" s="54"/>
      <c r="I782" s="54"/>
      <c r="J782" s="54"/>
      <c r="K782" s="54"/>
      <c r="L782" s="54"/>
      <c r="M782" s="54"/>
      <c r="N782" s="54"/>
      <c r="O782" s="54"/>
      <c r="P782" s="54"/>
      <c r="Q782" s="54"/>
    </row>
    <row r="783" spans="3:17" ht="12">
      <c r="C783" s="54"/>
      <c r="D783" s="54"/>
      <c r="E783" s="54"/>
      <c r="F783" s="54"/>
      <c r="G783" s="54"/>
      <c r="H783" s="54"/>
      <c r="I783" s="54"/>
      <c r="J783" s="54"/>
      <c r="K783" s="54"/>
      <c r="L783" s="54"/>
      <c r="M783" s="54"/>
      <c r="N783" s="54"/>
      <c r="O783" s="54"/>
      <c r="P783" s="54"/>
      <c r="Q783" s="54"/>
    </row>
    <row r="784" spans="3:17" ht="12">
      <c r="C784" s="54"/>
      <c r="D784" s="54"/>
      <c r="E784" s="54"/>
      <c r="F784" s="54"/>
      <c r="G784" s="54"/>
      <c r="H784" s="54"/>
      <c r="I784" s="54"/>
      <c r="J784" s="54"/>
      <c r="K784" s="54"/>
      <c r="L784" s="54"/>
      <c r="M784" s="54"/>
      <c r="N784" s="54"/>
      <c r="O784" s="54"/>
      <c r="P784" s="54"/>
      <c r="Q784" s="54"/>
    </row>
    <row r="785" spans="3:17" ht="12">
      <c r="C785" s="54"/>
      <c r="D785" s="54"/>
      <c r="E785" s="54"/>
      <c r="F785" s="54"/>
      <c r="G785" s="54"/>
      <c r="H785" s="54"/>
      <c r="I785" s="54"/>
      <c r="J785" s="54"/>
      <c r="K785" s="54"/>
      <c r="L785" s="54"/>
      <c r="M785" s="54"/>
      <c r="N785" s="54"/>
      <c r="O785" s="54"/>
      <c r="P785" s="54"/>
      <c r="Q785" s="54"/>
    </row>
    <row r="786" spans="3:17" ht="12">
      <c r="C786" s="54"/>
      <c r="D786" s="54"/>
      <c r="E786" s="54"/>
      <c r="F786" s="54"/>
      <c r="G786" s="54"/>
      <c r="H786" s="54"/>
      <c r="I786" s="54"/>
      <c r="J786" s="54"/>
      <c r="K786" s="54"/>
      <c r="L786" s="54"/>
      <c r="M786" s="54"/>
      <c r="N786" s="54"/>
      <c r="O786" s="54"/>
      <c r="P786" s="54"/>
      <c r="Q786" s="54"/>
    </row>
    <row r="787" spans="3:17" ht="12">
      <c r="C787" s="54"/>
      <c r="D787" s="54"/>
      <c r="E787" s="54"/>
      <c r="F787" s="54"/>
      <c r="G787" s="54"/>
      <c r="H787" s="54"/>
      <c r="I787" s="54"/>
      <c r="J787" s="54"/>
      <c r="K787" s="54"/>
      <c r="L787" s="54"/>
      <c r="M787" s="54"/>
      <c r="N787" s="54"/>
      <c r="O787" s="54"/>
      <c r="P787" s="54"/>
      <c r="Q787" s="54"/>
    </row>
    <row r="788" spans="3:17" ht="12">
      <c r="C788" s="54"/>
      <c r="D788" s="54"/>
      <c r="E788" s="54"/>
      <c r="F788" s="54"/>
      <c r="G788" s="54"/>
      <c r="H788" s="54"/>
      <c r="I788" s="54"/>
      <c r="J788" s="54"/>
      <c r="K788" s="54"/>
      <c r="L788" s="54"/>
      <c r="M788" s="54"/>
      <c r="N788" s="54"/>
      <c r="O788" s="54"/>
      <c r="P788" s="54"/>
      <c r="Q788" s="54"/>
    </row>
    <row r="789" spans="3:17" ht="12">
      <c r="C789" s="54"/>
      <c r="D789" s="54"/>
      <c r="E789" s="54"/>
      <c r="F789" s="54"/>
      <c r="G789" s="54"/>
      <c r="H789" s="54"/>
      <c r="I789" s="54"/>
      <c r="J789" s="54"/>
      <c r="K789" s="54"/>
      <c r="L789" s="54"/>
      <c r="M789" s="54"/>
      <c r="N789" s="54"/>
      <c r="O789" s="54"/>
      <c r="P789" s="54"/>
      <c r="Q789" s="54"/>
    </row>
    <row r="790" spans="3:17" ht="12">
      <c r="C790" s="54"/>
      <c r="D790" s="54"/>
      <c r="E790" s="54"/>
      <c r="F790" s="54"/>
      <c r="G790" s="54"/>
      <c r="H790" s="54"/>
      <c r="I790" s="54"/>
      <c r="J790" s="54"/>
      <c r="K790" s="54"/>
      <c r="L790" s="54"/>
      <c r="M790" s="54"/>
      <c r="N790" s="54"/>
      <c r="O790" s="54"/>
      <c r="P790" s="54"/>
      <c r="Q790" s="54"/>
    </row>
    <row r="791" spans="3:17" ht="12">
      <c r="C791" s="54"/>
      <c r="D791" s="54"/>
      <c r="E791" s="54"/>
      <c r="F791" s="54"/>
      <c r="G791" s="54"/>
      <c r="H791" s="54"/>
      <c r="I791" s="54"/>
      <c r="J791" s="54"/>
      <c r="K791" s="54"/>
      <c r="L791" s="54"/>
      <c r="M791" s="54"/>
      <c r="N791" s="54"/>
      <c r="O791" s="54"/>
      <c r="P791" s="54"/>
      <c r="Q791" s="54"/>
    </row>
    <row r="792" spans="3:17" ht="12">
      <c r="C792" s="54"/>
      <c r="D792" s="54"/>
      <c r="E792" s="54"/>
      <c r="F792" s="54"/>
      <c r="G792" s="54"/>
      <c r="H792" s="54"/>
      <c r="I792" s="54"/>
      <c r="J792" s="54"/>
      <c r="K792" s="54"/>
      <c r="L792" s="54"/>
      <c r="M792" s="54"/>
      <c r="N792" s="54"/>
      <c r="O792" s="54"/>
      <c r="P792" s="54"/>
      <c r="Q792" s="54"/>
    </row>
    <row r="793" spans="3:17" ht="12">
      <c r="C793" s="54"/>
      <c r="D793" s="54"/>
      <c r="E793" s="54"/>
      <c r="F793" s="54"/>
      <c r="G793" s="54"/>
      <c r="H793" s="54"/>
      <c r="I793" s="54"/>
      <c r="J793" s="54"/>
      <c r="K793" s="54"/>
      <c r="L793" s="54"/>
      <c r="M793" s="54"/>
      <c r="N793" s="54"/>
      <c r="O793" s="54"/>
      <c r="P793" s="54"/>
      <c r="Q793" s="54"/>
    </row>
    <row r="794" spans="3:17" ht="12">
      <c r="C794" s="54"/>
      <c r="D794" s="54"/>
      <c r="E794" s="54"/>
      <c r="F794" s="54"/>
      <c r="G794" s="54"/>
      <c r="H794" s="54"/>
      <c r="I794" s="54"/>
      <c r="J794" s="54"/>
      <c r="K794" s="54"/>
      <c r="L794" s="54"/>
      <c r="M794" s="54"/>
      <c r="N794" s="54"/>
      <c r="O794" s="54"/>
      <c r="P794" s="54"/>
      <c r="Q794" s="54"/>
    </row>
    <row r="795" spans="3:17" ht="12">
      <c r="C795" s="54"/>
      <c r="D795" s="54"/>
      <c r="E795" s="54"/>
      <c r="F795" s="54"/>
      <c r="G795" s="54"/>
      <c r="H795" s="54"/>
      <c r="I795" s="54"/>
      <c r="J795" s="54"/>
      <c r="K795" s="54"/>
      <c r="L795" s="54"/>
      <c r="M795" s="54"/>
      <c r="N795" s="54"/>
      <c r="O795" s="54"/>
      <c r="P795" s="54"/>
      <c r="Q795" s="54"/>
    </row>
    <row r="796" spans="3:17" ht="12">
      <c r="C796" s="54"/>
      <c r="D796" s="54"/>
      <c r="E796" s="54"/>
      <c r="F796" s="54"/>
      <c r="G796" s="54"/>
      <c r="H796" s="54"/>
      <c r="I796" s="54"/>
      <c r="J796" s="54"/>
      <c r="K796" s="54"/>
      <c r="L796" s="54"/>
      <c r="M796" s="54"/>
      <c r="N796" s="54"/>
      <c r="O796" s="54"/>
      <c r="P796" s="54"/>
      <c r="Q796" s="54"/>
    </row>
    <row r="797" spans="3:17" ht="12">
      <c r="C797" s="54"/>
      <c r="D797" s="54"/>
      <c r="E797" s="54"/>
      <c r="F797" s="54"/>
      <c r="G797" s="54"/>
      <c r="H797" s="54"/>
      <c r="I797" s="54"/>
      <c r="J797" s="54"/>
      <c r="K797" s="54"/>
      <c r="L797" s="54"/>
      <c r="M797" s="54"/>
      <c r="N797" s="54"/>
      <c r="O797" s="54"/>
      <c r="P797" s="54"/>
      <c r="Q797" s="54"/>
    </row>
    <row r="798" spans="3:17" ht="12">
      <c r="C798" s="54"/>
      <c r="D798" s="54"/>
      <c r="E798" s="54"/>
      <c r="F798" s="54"/>
      <c r="G798" s="54"/>
      <c r="H798" s="54"/>
      <c r="I798" s="54"/>
      <c r="J798" s="54"/>
      <c r="K798" s="54"/>
      <c r="L798" s="54"/>
      <c r="M798" s="54"/>
      <c r="N798" s="54"/>
      <c r="O798" s="54"/>
      <c r="P798" s="54"/>
      <c r="Q798" s="54"/>
    </row>
    <row r="799" spans="3:17" ht="12">
      <c r="C799" s="54"/>
      <c r="D799" s="54"/>
      <c r="E799" s="54"/>
      <c r="F799" s="54"/>
      <c r="G799" s="54"/>
      <c r="H799" s="54"/>
      <c r="I799" s="54"/>
      <c r="J799" s="54"/>
      <c r="K799" s="54"/>
      <c r="L799" s="54"/>
      <c r="M799" s="54"/>
      <c r="N799" s="54"/>
      <c r="O799" s="54"/>
      <c r="P799" s="54"/>
      <c r="Q799" s="54"/>
    </row>
    <row r="800" spans="3:17" ht="12">
      <c r="C800" s="54"/>
      <c r="D800" s="54"/>
      <c r="E800" s="54"/>
      <c r="F800" s="54"/>
      <c r="G800" s="54"/>
      <c r="H800" s="54"/>
      <c r="I800" s="54"/>
      <c r="J800" s="54"/>
      <c r="K800" s="54"/>
      <c r="L800" s="54"/>
      <c r="M800" s="54"/>
      <c r="N800" s="54"/>
      <c r="O800" s="54"/>
      <c r="P800" s="54"/>
      <c r="Q800" s="54"/>
    </row>
    <row r="801" spans="3:17" ht="12">
      <c r="C801" s="54"/>
      <c r="D801" s="54"/>
      <c r="E801" s="54"/>
      <c r="F801" s="54"/>
      <c r="G801" s="54"/>
      <c r="H801" s="54"/>
      <c r="I801" s="54"/>
      <c r="J801" s="54"/>
      <c r="K801" s="54"/>
      <c r="L801" s="54"/>
      <c r="M801" s="54"/>
      <c r="N801" s="54"/>
      <c r="O801" s="54"/>
      <c r="P801" s="54"/>
      <c r="Q801" s="54"/>
    </row>
    <row r="802" spans="3:17" ht="12">
      <c r="C802" s="54"/>
      <c r="D802" s="54"/>
      <c r="E802" s="54"/>
      <c r="F802" s="54"/>
      <c r="G802" s="54"/>
      <c r="H802" s="54"/>
      <c r="I802" s="54"/>
      <c r="J802" s="54"/>
      <c r="K802" s="54"/>
      <c r="L802" s="54"/>
      <c r="M802" s="54"/>
      <c r="N802" s="54"/>
      <c r="O802" s="54"/>
      <c r="P802" s="54"/>
      <c r="Q802" s="54"/>
    </row>
    <row r="803" spans="3:17" ht="12">
      <c r="C803" s="54"/>
      <c r="D803" s="54"/>
      <c r="E803" s="54"/>
      <c r="F803" s="54"/>
      <c r="G803" s="54"/>
      <c r="H803" s="54"/>
      <c r="I803" s="54"/>
      <c r="J803" s="54"/>
      <c r="K803" s="54"/>
      <c r="L803" s="54"/>
      <c r="M803" s="54"/>
      <c r="N803" s="54"/>
      <c r="O803" s="54"/>
      <c r="P803" s="54"/>
      <c r="Q803" s="54"/>
    </row>
    <row r="804" spans="3:17" ht="12">
      <c r="C804" s="54"/>
      <c r="D804" s="54"/>
      <c r="E804" s="54"/>
      <c r="F804" s="54"/>
      <c r="G804" s="54"/>
      <c r="H804" s="54"/>
      <c r="I804" s="54"/>
      <c r="J804" s="54"/>
      <c r="K804" s="54"/>
      <c r="L804" s="54"/>
      <c r="M804" s="54"/>
      <c r="N804" s="54"/>
      <c r="O804" s="54"/>
      <c r="P804" s="54"/>
      <c r="Q804" s="54"/>
    </row>
    <row r="805" spans="3:17" ht="12">
      <c r="C805" s="54"/>
      <c r="D805" s="54"/>
      <c r="E805" s="54"/>
      <c r="F805" s="54"/>
      <c r="G805" s="54"/>
      <c r="H805" s="54"/>
      <c r="I805" s="54"/>
      <c r="J805" s="54"/>
      <c r="K805" s="54"/>
      <c r="L805" s="54"/>
      <c r="M805" s="54"/>
      <c r="N805" s="54"/>
      <c r="O805" s="54"/>
      <c r="P805" s="54"/>
      <c r="Q805" s="54"/>
    </row>
    <row r="806" spans="3:17" ht="12">
      <c r="C806" s="54"/>
      <c r="D806" s="54"/>
      <c r="E806" s="54"/>
      <c r="F806" s="54"/>
      <c r="G806" s="54"/>
      <c r="H806" s="54"/>
      <c r="I806" s="54"/>
      <c r="J806" s="54"/>
      <c r="K806" s="54"/>
      <c r="L806" s="54"/>
      <c r="M806" s="54"/>
      <c r="N806" s="54"/>
      <c r="O806" s="54"/>
      <c r="P806" s="54"/>
      <c r="Q806" s="54"/>
    </row>
    <row r="807" spans="3:17" ht="12">
      <c r="C807" s="54"/>
      <c r="D807" s="54"/>
      <c r="E807" s="54"/>
      <c r="F807" s="54"/>
      <c r="G807" s="54"/>
      <c r="H807" s="54"/>
      <c r="I807" s="54"/>
      <c r="J807" s="54"/>
      <c r="K807" s="54"/>
      <c r="L807" s="54"/>
      <c r="M807" s="54"/>
      <c r="N807" s="54"/>
      <c r="O807" s="54"/>
      <c r="P807" s="54"/>
      <c r="Q807" s="54"/>
    </row>
    <row r="808" spans="3:17" ht="12">
      <c r="C808" s="54"/>
      <c r="D808" s="54"/>
      <c r="E808" s="54"/>
      <c r="F808" s="54"/>
      <c r="G808" s="54"/>
      <c r="H808" s="54"/>
      <c r="I808" s="54"/>
      <c r="J808" s="54"/>
      <c r="K808" s="54"/>
      <c r="L808" s="54"/>
      <c r="M808" s="54"/>
      <c r="N808" s="54"/>
      <c r="O808" s="54"/>
      <c r="P808" s="54"/>
      <c r="Q808" s="54"/>
    </row>
    <row r="809" spans="3:17" ht="12">
      <c r="C809" s="54"/>
      <c r="D809" s="54"/>
      <c r="E809" s="54"/>
      <c r="F809" s="54"/>
      <c r="G809" s="54"/>
      <c r="H809" s="54"/>
      <c r="I809" s="54"/>
      <c r="J809" s="54"/>
      <c r="K809" s="54"/>
      <c r="L809" s="54"/>
      <c r="M809" s="54"/>
      <c r="N809" s="54"/>
      <c r="O809" s="54"/>
      <c r="P809" s="54"/>
      <c r="Q809" s="54"/>
    </row>
    <row r="810" spans="3:17" ht="12">
      <c r="C810" s="54"/>
      <c r="D810" s="54"/>
      <c r="E810" s="54"/>
      <c r="F810" s="54"/>
      <c r="G810" s="54"/>
      <c r="H810" s="54"/>
      <c r="I810" s="54"/>
      <c r="J810" s="54"/>
      <c r="K810" s="54"/>
      <c r="L810" s="54"/>
      <c r="M810" s="54"/>
      <c r="N810" s="54"/>
      <c r="O810" s="54"/>
      <c r="P810" s="54"/>
      <c r="Q810" s="54"/>
    </row>
    <row r="811" spans="3:17" ht="12">
      <c r="C811" s="54"/>
      <c r="D811" s="54"/>
      <c r="E811" s="54"/>
      <c r="F811" s="54"/>
      <c r="G811" s="54"/>
      <c r="H811" s="54"/>
      <c r="I811" s="54"/>
      <c r="J811" s="54"/>
      <c r="K811" s="54"/>
      <c r="L811" s="54"/>
      <c r="M811" s="54"/>
      <c r="N811" s="54"/>
      <c r="O811" s="54"/>
      <c r="P811" s="54"/>
      <c r="Q811" s="54"/>
    </row>
    <row r="812" spans="3:17" ht="12">
      <c r="C812" s="54"/>
      <c r="D812" s="54"/>
      <c r="E812" s="54"/>
      <c r="F812" s="54"/>
      <c r="G812" s="54"/>
      <c r="H812" s="54"/>
      <c r="I812" s="54"/>
      <c r="J812" s="54"/>
      <c r="K812" s="54"/>
      <c r="L812" s="54"/>
      <c r="M812" s="54"/>
      <c r="N812" s="54"/>
      <c r="O812" s="54"/>
      <c r="P812" s="54"/>
      <c r="Q812" s="54"/>
    </row>
    <row r="813" spans="3:17" ht="12">
      <c r="C813" s="54"/>
      <c r="D813" s="54"/>
      <c r="E813" s="54"/>
      <c r="F813" s="54"/>
      <c r="G813" s="54"/>
      <c r="H813" s="54"/>
      <c r="I813" s="54"/>
      <c r="J813" s="54"/>
      <c r="K813" s="54"/>
      <c r="L813" s="54"/>
      <c r="M813" s="54"/>
      <c r="N813" s="54"/>
      <c r="O813" s="54"/>
      <c r="P813" s="54"/>
      <c r="Q813" s="54"/>
    </row>
    <row r="814" spans="3:17" ht="12">
      <c r="C814" s="54"/>
      <c r="D814" s="54"/>
      <c r="E814" s="54"/>
      <c r="F814" s="54"/>
      <c r="G814" s="54"/>
      <c r="H814" s="54"/>
      <c r="I814" s="54"/>
      <c r="J814" s="54"/>
      <c r="K814" s="54"/>
      <c r="L814" s="54"/>
      <c r="M814" s="54"/>
      <c r="N814" s="54"/>
      <c r="O814" s="54"/>
      <c r="P814" s="54"/>
      <c r="Q814" s="54"/>
    </row>
    <row r="815" spans="3:17" ht="12">
      <c r="C815" s="54"/>
      <c r="D815" s="54"/>
      <c r="E815" s="54"/>
      <c r="F815" s="54"/>
      <c r="G815" s="54"/>
      <c r="H815" s="54"/>
      <c r="I815" s="54"/>
      <c r="J815" s="54"/>
      <c r="K815" s="54"/>
      <c r="L815" s="54"/>
      <c r="M815" s="54"/>
      <c r="N815" s="54"/>
      <c r="O815" s="54"/>
      <c r="P815" s="54"/>
      <c r="Q815" s="54"/>
    </row>
    <row r="816" spans="3:17" ht="12">
      <c r="C816" s="54"/>
      <c r="D816" s="54"/>
      <c r="E816" s="54"/>
      <c r="F816" s="54"/>
      <c r="G816" s="54"/>
      <c r="H816" s="54"/>
      <c r="I816" s="54"/>
      <c r="J816" s="54"/>
      <c r="K816" s="54"/>
      <c r="L816" s="54"/>
      <c r="M816" s="54"/>
      <c r="N816" s="54"/>
      <c r="O816" s="54"/>
      <c r="P816" s="54"/>
      <c r="Q816" s="54"/>
    </row>
    <row r="817" spans="3:17" ht="12">
      <c r="C817" s="54"/>
      <c r="D817" s="54"/>
      <c r="E817" s="54"/>
      <c r="F817" s="54"/>
      <c r="G817" s="54"/>
      <c r="H817" s="54"/>
      <c r="I817" s="54"/>
      <c r="J817" s="54"/>
      <c r="K817" s="54"/>
      <c r="L817" s="54"/>
      <c r="M817" s="54"/>
      <c r="N817" s="54"/>
      <c r="O817" s="54"/>
      <c r="P817" s="54"/>
      <c r="Q817" s="54"/>
    </row>
    <row r="818" spans="3:17" ht="12">
      <c r="C818" s="54"/>
      <c r="D818" s="54"/>
      <c r="E818" s="54"/>
      <c r="F818" s="54"/>
      <c r="G818" s="54"/>
      <c r="H818" s="54"/>
      <c r="I818" s="54"/>
      <c r="J818" s="54"/>
      <c r="K818" s="54"/>
      <c r="L818" s="54"/>
      <c r="M818" s="54"/>
      <c r="N818" s="54"/>
      <c r="O818" s="54"/>
      <c r="P818" s="54"/>
      <c r="Q818" s="54"/>
    </row>
    <row r="819" spans="3:17" ht="12">
      <c r="C819" s="54"/>
      <c r="D819" s="54"/>
      <c r="E819" s="54"/>
      <c r="F819" s="54"/>
      <c r="G819" s="54"/>
      <c r="H819" s="54"/>
      <c r="I819" s="54"/>
      <c r="J819" s="54"/>
      <c r="K819" s="54"/>
      <c r="L819" s="54"/>
      <c r="M819" s="54"/>
      <c r="N819" s="54"/>
      <c r="O819" s="54"/>
      <c r="P819" s="54"/>
      <c r="Q819" s="54"/>
    </row>
    <row r="820" spans="3:17" ht="12">
      <c r="C820" s="54"/>
      <c r="D820" s="54"/>
      <c r="E820" s="54"/>
      <c r="F820" s="54"/>
      <c r="G820" s="54"/>
      <c r="H820" s="54"/>
      <c r="I820" s="54"/>
      <c r="J820" s="54"/>
      <c r="K820" s="54"/>
      <c r="L820" s="54"/>
      <c r="M820" s="54"/>
      <c r="N820" s="54"/>
      <c r="O820" s="54"/>
      <c r="P820" s="54"/>
      <c r="Q820" s="54"/>
    </row>
    <row r="821" spans="3:17" ht="12">
      <c r="C821" s="54"/>
      <c r="D821" s="54"/>
      <c r="E821" s="54"/>
      <c r="F821" s="54"/>
      <c r="G821" s="54"/>
      <c r="H821" s="54"/>
      <c r="I821" s="54"/>
      <c r="J821" s="54"/>
      <c r="K821" s="54"/>
      <c r="L821" s="54"/>
      <c r="M821" s="54"/>
      <c r="N821" s="54"/>
      <c r="O821" s="54"/>
      <c r="P821" s="54"/>
      <c r="Q821" s="54"/>
    </row>
    <row r="822" spans="3:17" ht="12">
      <c r="C822" s="54"/>
      <c r="D822" s="54"/>
      <c r="E822" s="54"/>
      <c r="F822" s="54"/>
      <c r="G822" s="54"/>
      <c r="H822" s="54"/>
      <c r="I822" s="54"/>
      <c r="J822" s="54"/>
      <c r="K822" s="54"/>
      <c r="L822" s="54"/>
      <c r="M822" s="54"/>
      <c r="N822" s="54"/>
      <c r="O822" s="54"/>
      <c r="P822" s="54"/>
      <c r="Q822" s="54"/>
    </row>
    <row r="823" spans="3:17" ht="12">
      <c r="C823" s="54"/>
      <c r="D823" s="54"/>
      <c r="E823" s="54"/>
      <c r="F823" s="54"/>
      <c r="G823" s="54"/>
      <c r="H823" s="54"/>
      <c r="I823" s="54"/>
      <c r="J823" s="54"/>
      <c r="K823" s="54"/>
      <c r="L823" s="54"/>
      <c r="M823" s="54"/>
      <c r="N823" s="54"/>
      <c r="O823" s="54"/>
      <c r="P823" s="54"/>
      <c r="Q823" s="54"/>
    </row>
    <row r="824" spans="3:17" ht="12">
      <c r="C824" s="54"/>
      <c r="D824" s="54"/>
      <c r="E824" s="54"/>
      <c r="F824" s="54"/>
      <c r="G824" s="54"/>
      <c r="H824" s="54"/>
      <c r="I824" s="54"/>
      <c r="J824" s="54"/>
      <c r="K824" s="54"/>
      <c r="L824" s="54"/>
      <c r="M824" s="54"/>
      <c r="N824" s="54"/>
      <c r="O824" s="54"/>
      <c r="P824" s="54"/>
      <c r="Q824" s="54"/>
    </row>
    <row r="825" spans="3:17" ht="12">
      <c r="C825" s="54"/>
      <c r="D825" s="54"/>
      <c r="E825" s="54"/>
      <c r="F825" s="54"/>
      <c r="G825" s="54"/>
      <c r="H825" s="54"/>
      <c r="I825" s="54"/>
      <c r="J825" s="54"/>
      <c r="K825" s="54"/>
      <c r="L825" s="54"/>
      <c r="M825" s="54"/>
      <c r="N825" s="54"/>
      <c r="O825" s="54"/>
      <c r="P825" s="54"/>
      <c r="Q825" s="54"/>
    </row>
    <row r="826" spans="3:17" ht="12">
      <c r="C826" s="54"/>
      <c r="D826" s="54"/>
      <c r="E826" s="54"/>
      <c r="F826" s="54"/>
      <c r="G826" s="54"/>
      <c r="H826" s="54"/>
      <c r="I826" s="54"/>
      <c r="J826" s="54"/>
      <c r="K826" s="54"/>
      <c r="L826" s="54"/>
      <c r="M826" s="54"/>
      <c r="N826" s="54"/>
      <c r="O826" s="54"/>
      <c r="P826" s="54"/>
      <c r="Q826" s="54"/>
    </row>
    <row r="827" spans="3:17" ht="12">
      <c r="C827" s="54"/>
      <c r="D827" s="54"/>
      <c r="E827" s="54"/>
      <c r="F827" s="54"/>
      <c r="G827" s="54"/>
      <c r="H827" s="54"/>
      <c r="I827" s="54"/>
      <c r="J827" s="54"/>
      <c r="K827" s="54"/>
      <c r="L827" s="54"/>
      <c r="M827" s="54"/>
      <c r="N827" s="54"/>
      <c r="O827" s="54"/>
      <c r="P827" s="54"/>
      <c r="Q827" s="54"/>
    </row>
    <row r="828" spans="3:17" ht="12">
      <c r="C828" s="54"/>
      <c r="D828" s="54"/>
      <c r="E828" s="54"/>
      <c r="F828" s="54"/>
      <c r="G828" s="54"/>
      <c r="H828" s="54"/>
      <c r="I828" s="54"/>
      <c r="J828" s="54"/>
      <c r="K828" s="54"/>
      <c r="L828" s="54"/>
      <c r="M828" s="54"/>
      <c r="N828" s="54"/>
      <c r="O828" s="54"/>
      <c r="P828" s="54"/>
      <c r="Q828" s="54"/>
    </row>
    <row r="829" spans="3:17" ht="12">
      <c r="C829" s="54"/>
      <c r="D829" s="54"/>
      <c r="E829" s="54"/>
      <c r="F829" s="54"/>
      <c r="G829" s="54"/>
      <c r="H829" s="54"/>
      <c r="I829" s="54"/>
      <c r="J829" s="54"/>
      <c r="K829" s="54"/>
      <c r="L829" s="54"/>
      <c r="M829" s="54"/>
      <c r="N829" s="54"/>
      <c r="O829" s="54"/>
      <c r="P829" s="54"/>
      <c r="Q829" s="54"/>
    </row>
    <row r="830" spans="3:17" ht="12">
      <c r="C830" s="54"/>
      <c r="D830" s="54"/>
      <c r="E830" s="54"/>
      <c r="F830" s="54"/>
      <c r="G830" s="54"/>
      <c r="H830" s="54"/>
      <c r="I830" s="54"/>
      <c r="J830" s="54"/>
      <c r="K830" s="54"/>
      <c r="L830" s="54"/>
      <c r="M830" s="54"/>
      <c r="N830" s="54"/>
      <c r="O830" s="54"/>
      <c r="P830" s="54"/>
      <c r="Q830" s="54"/>
    </row>
    <row r="831" spans="3:17" ht="12">
      <c r="C831" s="54"/>
      <c r="D831" s="54"/>
      <c r="E831" s="54"/>
      <c r="F831" s="54"/>
      <c r="G831" s="54"/>
      <c r="H831" s="54"/>
      <c r="I831" s="54"/>
      <c r="J831" s="54"/>
      <c r="K831" s="54"/>
      <c r="L831" s="54"/>
      <c r="M831" s="54"/>
      <c r="N831" s="54"/>
      <c r="O831" s="54"/>
      <c r="P831" s="54"/>
      <c r="Q831" s="54"/>
    </row>
    <row r="832" spans="3:17" ht="12">
      <c r="C832" s="54"/>
      <c r="D832" s="54"/>
      <c r="E832" s="54"/>
      <c r="F832" s="54"/>
      <c r="G832" s="54"/>
      <c r="H832" s="54"/>
      <c r="I832" s="54"/>
      <c r="J832" s="54"/>
      <c r="K832" s="54"/>
      <c r="L832" s="54"/>
      <c r="M832" s="54"/>
      <c r="N832" s="54"/>
      <c r="O832" s="54"/>
      <c r="P832" s="54"/>
      <c r="Q832" s="54"/>
    </row>
    <row r="833" spans="3:17" ht="12">
      <c r="C833" s="54"/>
      <c r="D833" s="54"/>
      <c r="E833" s="54"/>
      <c r="F833" s="54"/>
      <c r="G833" s="54"/>
      <c r="H833" s="54"/>
      <c r="I833" s="54"/>
      <c r="J833" s="54"/>
      <c r="K833" s="54"/>
      <c r="L833" s="54"/>
      <c r="M833" s="54"/>
      <c r="N833" s="54"/>
      <c r="O833" s="54"/>
      <c r="P833" s="54"/>
      <c r="Q833" s="54"/>
    </row>
    <row r="834" spans="3:17" ht="12">
      <c r="C834" s="54"/>
      <c r="D834" s="54"/>
      <c r="E834" s="54"/>
      <c r="F834" s="54"/>
      <c r="G834" s="54"/>
      <c r="H834" s="54"/>
      <c r="I834" s="54"/>
      <c r="J834" s="54"/>
      <c r="K834" s="54"/>
      <c r="L834" s="54"/>
      <c r="M834" s="54"/>
      <c r="N834" s="54"/>
      <c r="O834" s="54"/>
      <c r="P834" s="54"/>
      <c r="Q834" s="54"/>
    </row>
    <row r="835" spans="3:17" ht="12">
      <c r="C835" s="54"/>
      <c r="D835" s="54"/>
      <c r="E835" s="54"/>
      <c r="F835" s="54"/>
      <c r="G835" s="54"/>
      <c r="H835" s="54"/>
      <c r="I835" s="54"/>
      <c r="J835" s="54"/>
      <c r="K835" s="54"/>
      <c r="L835" s="54"/>
      <c r="M835" s="54"/>
      <c r="N835" s="54"/>
      <c r="O835" s="54"/>
      <c r="P835" s="54"/>
      <c r="Q835" s="54"/>
    </row>
    <row r="836" spans="3:17" ht="12">
      <c r="C836" s="54"/>
      <c r="D836" s="54"/>
      <c r="E836" s="54"/>
      <c r="F836" s="54"/>
      <c r="G836" s="54"/>
      <c r="H836" s="54"/>
      <c r="I836" s="54"/>
      <c r="J836" s="54"/>
      <c r="K836" s="54"/>
      <c r="L836" s="54"/>
      <c r="M836" s="54"/>
      <c r="N836" s="54"/>
      <c r="O836" s="54"/>
      <c r="P836" s="54"/>
      <c r="Q836" s="54"/>
    </row>
    <row r="837" spans="3:17" ht="12">
      <c r="C837" s="54"/>
      <c r="D837" s="54"/>
      <c r="E837" s="54"/>
      <c r="F837" s="54"/>
      <c r="G837" s="54"/>
      <c r="H837" s="54"/>
      <c r="I837" s="54"/>
      <c r="J837" s="54"/>
      <c r="K837" s="54"/>
      <c r="L837" s="54"/>
      <c r="M837" s="54"/>
      <c r="N837" s="54"/>
      <c r="O837" s="54"/>
      <c r="P837" s="54"/>
      <c r="Q837" s="54"/>
    </row>
    <row r="838" spans="3:17" ht="12">
      <c r="C838" s="54"/>
      <c r="D838" s="54"/>
      <c r="E838" s="54"/>
      <c r="F838" s="54"/>
      <c r="G838" s="54"/>
      <c r="H838" s="54"/>
      <c r="I838" s="54"/>
      <c r="J838" s="54"/>
      <c r="K838" s="54"/>
      <c r="L838" s="54"/>
      <c r="M838" s="54"/>
      <c r="N838" s="54"/>
      <c r="O838" s="54"/>
      <c r="P838" s="54"/>
      <c r="Q838" s="54"/>
    </row>
    <row r="839" spans="3:17" ht="12">
      <c r="C839" s="54"/>
      <c r="D839" s="54"/>
      <c r="E839" s="54"/>
      <c r="F839" s="54"/>
      <c r="G839" s="54"/>
      <c r="H839" s="54"/>
      <c r="I839" s="54"/>
      <c r="J839" s="54"/>
      <c r="K839" s="54"/>
      <c r="L839" s="54"/>
      <c r="M839" s="54"/>
      <c r="N839" s="54"/>
      <c r="O839" s="54"/>
      <c r="P839" s="54"/>
      <c r="Q839" s="54"/>
    </row>
    <row r="840" spans="3:17" ht="12">
      <c r="C840" s="54"/>
      <c r="D840" s="54"/>
      <c r="E840" s="54"/>
      <c r="F840" s="54"/>
      <c r="G840" s="54"/>
      <c r="H840" s="54"/>
      <c r="I840" s="54"/>
      <c r="J840" s="54"/>
      <c r="K840" s="54"/>
      <c r="L840" s="54"/>
      <c r="M840" s="54"/>
      <c r="N840" s="54"/>
      <c r="O840" s="54"/>
      <c r="P840" s="54"/>
      <c r="Q840" s="54"/>
    </row>
    <row r="841" spans="3:17" ht="12">
      <c r="C841" s="54"/>
      <c r="D841" s="54"/>
      <c r="E841" s="54"/>
      <c r="F841" s="54"/>
      <c r="G841" s="54"/>
      <c r="H841" s="54"/>
      <c r="I841" s="54"/>
      <c r="J841" s="54"/>
      <c r="K841" s="54"/>
      <c r="L841" s="54"/>
      <c r="M841" s="54"/>
      <c r="N841" s="54"/>
      <c r="O841" s="54"/>
      <c r="P841" s="54"/>
      <c r="Q841" s="54"/>
    </row>
    <row r="842" spans="3:17" ht="12">
      <c r="C842" s="54"/>
      <c r="D842" s="54"/>
      <c r="E842" s="54"/>
      <c r="F842" s="54"/>
      <c r="G842" s="54"/>
      <c r="H842" s="54"/>
      <c r="I842" s="54"/>
      <c r="J842" s="54"/>
      <c r="K842" s="54"/>
      <c r="L842" s="54"/>
      <c r="M842" s="54"/>
      <c r="N842" s="54"/>
      <c r="O842" s="54"/>
      <c r="P842" s="54"/>
      <c r="Q842" s="54"/>
    </row>
    <row r="843" spans="3:17" ht="12">
      <c r="C843" s="54"/>
      <c r="D843" s="54"/>
      <c r="E843" s="54"/>
      <c r="F843" s="54"/>
      <c r="G843" s="54"/>
      <c r="H843" s="54"/>
      <c r="I843" s="54"/>
      <c r="J843" s="54"/>
      <c r="K843" s="54"/>
      <c r="L843" s="54"/>
      <c r="M843" s="54"/>
      <c r="N843" s="54"/>
      <c r="O843" s="54"/>
      <c r="P843" s="54"/>
      <c r="Q843" s="54"/>
    </row>
    <row r="844" spans="3:17" ht="12">
      <c r="C844" s="54"/>
      <c r="D844" s="54"/>
      <c r="E844" s="54"/>
      <c r="F844" s="54"/>
      <c r="G844" s="54"/>
      <c r="H844" s="54"/>
      <c r="I844" s="54"/>
      <c r="J844" s="54"/>
      <c r="K844" s="54"/>
      <c r="L844" s="54"/>
      <c r="M844" s="54"/>
      <c r="N844" s="54"/>
      <c r="O844" s="54"/>
      <c r="P844" s="54"/>
      <c r="Q844" s="54"/>
    </row>
    <row r="845" spans="3:17" ht="12">
      <c r="C845" s="54"/>
      <c r="D845" s="54"/>
      <c r="E845" s="54"/>
      <c r="F845" s="54"/>
      <c r="G845" s="54"/>
      <c r="H845" s="54"/>
      <c r="I845" s="54"/>
      <c r="J845" s="54"/>
      <c r="K845" s="54"/>
      <c r="L845" s="54"/>
      <c r="M845" s="54"/>
      <c r="N845" s="54"/>
      <c r="O845" s="54"/>
      <c r="P845" s="54"/>
      <c r="Q845" s="54"/>
    </row>
    <row r="846" spans="3:17" ht="12">
      <c r="C846" s="54"/>
      <c r="D846" s="54"/>
      <c r="E846" s="54"/>
      <c r="F846" s="54"/>
      <c r="G846" s="54"/>
      <c r="H846" s="54"/>
      <c r="I846" s="54"/>
      <c r="J846" s="54"/>
      <c r="K846" s="54"/>
      <c r="L846" s="54"/>
      <c r="M846" s="54"/>
      <c r="N846" s="54"/>
      <c r="O846" s="54"/>
      <c r="P846" s="54"/>
      <c r="Q846" s="54"/>
    </row>
    <row r="847" spans="3:17" ht="12">
      <c r="C847" s="54"/>
      <c r="D847" s="54"/>
      <c r="E847" s="54"/>
      <c r="F847" s="54"/>
      <c r="G847" s="54"/>
      <c r="H847" s="54"/>
      <c r="I847" s="54"/>
      <c r="J847" s="54"/>
      <c r="K847" s="54"/>
      <c r="L847" s="54"/>
      <c r="M847" s="54"/>
      <c r="N847" s="54"/>
      <c r="O847" s="54"/>
      <c r="P847" s="54"/>
      <c r="Q847" s="54"/>
    </row>
    <row r="848" spans="3:17" ht="12">
      <c r="C848" s="54"/>
      <c r="D848" s="54"/>
      <c r="E848" s="54"/>
      <c r="F848" s="54"/>
      <c r="G848" s="54"/>
      <c r="H848" s="54"/>
      <c r="I848" s="54"/>
      <c r="J848" s="54"/>
      <c r="K848" s="54"/>
      <c r="L848" s="54"/>
      <c r="M848" s="54"/>
      <c r="N848" s="54"/>
      <c r="O848" s="54"/>
      <c r="P848" s="54"/>
      <c r="Q848" s="54"/>
    </row>
    <row r="849" spans="3:17" ht="12">
      <c r="C849" s="54"/>
      <c r="D849" s="54"/>
      <c r="E849" s="54"/>
      <c r="F849" s="54"/>
      <c r="G849" s="54"/>
      <c r="H849" s="54"/>
      <c r="I849" s="54"/>
      <c r="J849" s="54"/>
      <c r="K849" s="54"/>
      <c r="L849" s="54"/>
      <c r="M849" s="54"/>
      <c r="N849" s="54"/>
      <c r="O849" s="54"/>
      <c r="P849" s="54"/>
      <c r="Q849" s="54"/>
    </row>
    <row r="850" spans="3:17" ht="12">
      <c r="C850" s="54"/>
      <c r="D850" s="54"/>
      <c r="E850" s="54"/>
      <c r="F850" s="54"/>
      <c r="G850" s="54"/>
      <c r="H850" s="54"/>
      <c r="I850" s="54"/>
      <c r="J850" s="54"/>
      <c r="K850" s="54"/>
      <c r="L850" s="54"/>
      <c r="M850" s="54"/>
      <c r="N850" s="54"/>
      <c r="O850" s="54"/>
      <c r="P850" s="54"/>
      <c r="Q850" s="54"/>
    </row>
    <row r="851" spans="3:17" ht="12">
      <c r="C851" s="54"/>
      <c r="D851" s="54"/>
      <c r="E851" s="54"/>
      <c r="F851" s="54"/>
      <c r="G851" s="54"/>
      <c r="H851" s="54"/>
      <c r="I851" s="54"/>
      <c r="J851" s="54"/>
      <c r="K851" s="54"/>
      <c r="L851" s="54"/>
      <c r="M851" s="54"/>
      <c r="N851" s="54"/>
      <c r="O851" s="54"/>
      <c r="P851" s="54"/>
      <c r="Q851" s="54"/>
    </row>
    <row r="852" spans="3:17" ht="12">
      <c r="C852" s="54"/>
      <c r="D852" s="54"/>
      <c r="E852" s="54"/>
      <c r="F852" s="54"/>
      <c r="G852" s="54"/>
      <c r="H852" s="54"/>
      <c r="I852" s="54"/>
      <c r="J852" s="54"/>
      <c r="K852" s="54"/>
      <c r="L852" s="54"/>
      <c r="M852" s="54"/>
      <c r="N852" s="54"/>
      <c r="O852" s="54"/>
      <c r="P852" s="54"/>
      <c r="Q852" s="54"/>
    </row>
    <row r="853" spans="3:17" ht="12">
      <c r="C853" s="54"/>
      <c r="D853" s="54"/>
      <c r="E853" s="54"/>
      <c r="F853" s="54"/>
      <c r="G853" s="54"/>
      <c r="H853" s="54"/>
      <c r="I853" s="54"/>
      <c r="J853" s="54"/>
      <c r="K853" s="54"/>
      <c r="L853" s="54"/>
      <c r="M853" s="54"/>
      <c r="N853" s="54"/>
      <c r="O853" s="54"/>
      <c r="P853" s="54"/>
      <c r="Q853" s="54"/>
    </row>
    <row r="854" spans="3:17" ht="12">
      <c r="C854" s="54"/>
      <c r="D854" s="54"/>
      <c r="E854" s="54"/>
      <c r="F854" s="54"/>
      <c r="G854" s="54"/>
      <c r="H854" s="54"/>
      <c r="I854" s="54"/>
      <c r="J854" s="54"/>
      <c r="K854" s="54"/>
      <c r="L854" s="54"/>
      <c r="M854" s="54"/>
      <c r="N854" s="54"/>
      <c r="O854" s="54"/>
      <c r="P854" s="54"/>
      <c r="Q854" s="54"/>
    </row>
    <row r="855" spans="3:17" ht="12">
      <c r="C855" s="54"/>
      <c r="D855" s="54"/>
      <c r="E855" s="54"/>
      <c r="F855" s="54"/>
      <c r="G855" s="54"/>
      <c r="H855" s="54"/>
      <c r="I855" s="54"/>
      <c r="J855" s="54"/>
      <c r="K855" s="54"/>
      <c r="L855" s="54"/>
      <c r="M855" s="54"/>
      <c r="N855" s="54"/>
      <c r="O855" s="54"/>
      <c r="P855" s="54"/>
      <c r="Q855" s="54"/>
    </row>
    <row r="856" spans="3:17" ht="12">
      <c r="C856" s="54"/>
      <c r="D856" s="54"/>
      <c r="E856" s="54"/>
      <c r="F856" s="54"/>
      <c r="G856" s="54"/>
      <c r="H856" s="54"/>
      <c r="I856" s="54"/>
      <c r="J856" s="54"/>
      <c r="K856" s="54"/>
      <c r="L856" s="54"/>
      <c r="M856" s="54"/>
      <c r="N856" s="54"/>
      <c r="O856" s="54"/>
      <c r="P856" s="54"/>
      <c r="Q856" s="54"/>
    </row>
    <row r="857" spans="3:17" ht="12">
      <c r="C857" s="54"/>
      <c r="D857" s="54"/>
      <c r="E857" s="54"/>
      <c r="F857" s="54"/>
      <c r="G857" s="54"/>
      <c r="H857" s="54"/>
      <c r="I857" s="54"/>
      <c r="J857" s="54"/>
      <c r="K857" s="54"/>
      <c r="L857" s="54"/>
      <c r="M857" s="54"/>
      <c r="N857" s="54"/>
      <c r="O857" s="54"/>
      <c r="P857" s="54"/>
      <c r="Q857" s="54"/>
    </row>
    <row r="858" spans="3:17" ht="12">
      <c r="C858" s="54"/>
      <c r="D858" s="54"/>
      <c r="E858" s="54"/>
      <c r="F858" s="54"/>
      <c r="G858" s="54"/>
      <c r="H858" s="54"/>
      <c r="I858" s="54"/>
      <c r="J858" s="54"/>
      <c r="K858" s="54"/>
      <c r="L858" s="54"/>
      <c r="M858" s="54"/>
      <c r="N858" s="54"/>
      <c r="O858" s="54"/>
      <c r="P858" s="54"/>
      <c r="Q858" s="54"/>
    </row>
    <row r="859" spans="3:17" ht="12">
      <c r="C859" s="54"/>
      <c r="D859" s="54"/>
      <c r="E859" s="54"/>
      <c r="F859" s="54"/>
      <c r="G859" s="54"/>
      <c r="H859" s="54"/>
      <c r="I859" s="54"/>
      <c r="J859" s="54"/>
      <c r="K859" s="54"/>
      <c r="L859" s="54"/>
      <c r="M859" s="54"/>
      <c r="N859" s="54"/>
      <c r="O859" s="54"/>
      <c r="P859" s="54"/>
      <c r="Q859" s="54"/>
    </row>
    <row r="860" spans="3:17" ht="12">
      <c r="C860" s="54"/>
      <c r="D860" s="54"/>
      <c r="E860" s="54"/>
      <c r="F860" s="54"/>
      <c r="G860" s="54"/>
      <c r="H860" s="54"/>
      <c r="I860" s="54"/>
      <c r="J860" s="54"/>
      <c r="K860" s="54"/>
      <c r="L860" s="54"/>
      <c r="M860" s="54"/>
      <c r="N860" s="54"/>
      <c r="O860" s="54"/>
      <c r="P860" s="54"/>
      <c r="Q860" s="54"/>
    </row>
    <row r="861" spans="3:17" ht="12">
      <c r="C861" s="54"/>
      <c r="D861" s="54"/>
      <c r="E861" s="54"/>
      <c r="F861" s="54"/>
      <c r="G861" s="54"/>
      <c r="H861" s="54"/>
      <c r="I861" s="54"/>
      <c r="J861" s="54"/>
      <c r="K861" s="54"/>
      <c r="L861" s="54"/>
      <c r="M861" s="54"/>
      <c r="N861" s="54"/>
      <c r="O861" s="54"/>
      <c r="P861" s="54"/>
      <c r="Q861" s="54"/>
    </row>
    <row r="862" spans="3:17" ht="12">
      <c r="C862" s="54"/>
      <c r="D862" s="54"/>
      <c r="E862" s="54"/>
      <c r="F862" s="54"/>
      <c r="G862" s="54"/>
      <c r="H862" s="54"/>
      <c r="I862" s="54"/>
      <c r="J862" s="54"/>
      <c r="K862" s="54"/>
      <c r="L862" s="54"/>
      <c r="M862" s="54"/>
      <c r="N862" s="54"/>
      <c r="O862" s="54"/>
      <c r="P862" s="54"/>
      <c r="Q862" s="54"/>
    </row>
    <row r="863" spans="3:17" ht="12">
      <c r="C863" s="54"/>
      <c r="D863" s="54"/>
      <c r="E863" s="54"/>
      <c r="F863" s="54"/>
      <c r="G863" s="54"/>
      <c r="H863" s="54"/>
      <c r="I863" s="54"/>
      <c r="J863" s="54"/>
      <c r="K863" s="54"/>
      <c r="L863" s="54"/>
      <c r="M863" s="54"/>
      <c r="N863" s="54"/>
      <c r="O863" s="54"/>
      <c r="P863" s="54"/>
      <c r="Q863" s="54"/>
    </row>
    <row r="864" spans="3:17" ht="12">
      <c r="C864" s="54"/>
      <c r="D864" s="54"/>
      <c r="E864" s="54"/>
      <c r="F864" s="54"/>
      <c r="G864" s="54"/>
      <c r="H864" s="54"/>
      <c r="I864" s="54"/>
      <c r="J864" s="54"/>
      <c r="K864" s="54"/>
      <c r="L864" s="54"/>
      <c r="M864" s="54"/>
      <c r="N864" s="54"/>
      <c r="O864" s="54"/>
      <c r="P864" s="54"/>
      <c r="Q864" s="54"/>
    </row>
    <row r="865" spans="3:17" ht="12">
      <c r="C865" s="54"/>
      <c r="D865" s="54"/>
      <c r="E865" s="54"/>
      <c r="F865" s="54"/>
      <c r="G865" s="54"/>
      <c r="H865" s="54"/>
      <c r="I865" s="54"/>
      <c r="J865" s="54"/>
      <c r="K865" s="54"/>
      <c r="L865" s="54"/>
      <c r="M865" s="54"/>
      <c r="N865" s="54"/>
      <c r="O865" s="54"/>
      <c r="P865" s="54"/>
      <c r="Q865" s="54"/>
    </row>
    <row r="866" spans="3:17" ht="12">
      <c r="C866" s="54"/>
      <c r="D866" s="54"/>
      <c r="E866" s="54"/>
      <c r="F866" s="54"/>
      <c r="G866" s="54"/>
      <c r="H866" s="54"/>
      <c r="I866" s="54"/>
      <c r="J866" s="54"/>
      <c r="K866" s="54"/>
      <c r="L866" s="54"/>
      <c r="M866" s="54"/>
      <c r="N866" s="54"/>
      <c r="O866" s="54"/>
      <c r="P866" s="54"/>
      <c r="Q866" s="54"/>
    </row>
    <row r="867" spans="3:17" ht="12">
      <c r="C867" s="54"/>
      <c r="D867" s="54"/>
      <c r="E867" s="54"/>
      <c r="F867" s="54"/>
      <c r="G867" s="54"/>
      <c r="H867" s="54"/>
      <c r="I867" s="54"/>
      <c r="J867" s="54"/>
      <c r="K867" s="54"/>
      <c r="L867" s="54"/>
      <c r="M867" s="54"/>
      <c r="N867" s="54"/>
      <c r="O867" s="54"/>
      <c r="P867" s="54"/>
      <c r="Q867" s="54"/>
    </row>
    <row r="868" spans="3:17" ht="12">
      <c r="C868" s="54"/>
      <c r="D868" s="54"/>
      <c r="E868" s="54"/>
      <c r="F868" s="54"/>
      <c r="G868" s="54"/>
      <c r="H868" s="54"/>
      <c r="I868" s="54"/>
      <c r="J868" s="54"/>
      <c r="K868" s="54"/>
      <c r="L868" s="54"/>
      <c r="M868" s="54"/>
      <c r="N868" s="54"/>
      <c r="O868" s="54"/>
      <c r="P868" s="54"/>
      <c r="Q868" s="54"/>
    </row>
    <row r="869" spans="3:17" ht="12">
      <c r="C869" s="54"/>
      <c r="D869" s="54"/>
      <c r="E869" s="54"/>
      <c r="F869" s="54"/>
      <c r="G869" s="54"/>
      <c r="H869" s="54"/>
      <c r="I869" s="54"/>
      <c r="J869" s="54"/>
      <c r="K869" s="54"/>
      <c r="L869" s="54"/>
      <c r="M869" s="54"/>
      <c r="N869" s="54"/>
      <c r="O869" s="54"/>
      <c r="P869" s="54"/>
      <c r="Q869" s="54"/>
    </row>
    <row r="870" spans="3:17" ht="12">
      <c r="C870" s="54"/>
      <c r="D870" s="54"/>
      <c r="E870" s="54"/>
      <c r="F870" s="54"/>
      <c r="G870" s="54"/>
      <c r="H870" s="54"/>
      <c r="I870" s="54"/>
      <c r="J870" s="54"/>
      <c r="K870" s="54"/>
      <c r="L870" s="54"/>
      <c r="M870" s="54"/>
      <c r="N870" s="54"/>
      <c r="O870" s="54"/>
      <c r="P870" s="54"/>
      <c r="Q870" s="54"/>
    </row>
    <row r="871" spans="3:17" ht="12">
      <c r="C871" s="54"/>
      <c r="D871" s="54"/>
      <c r="E871" s="54"/>
      <c r="F871" s="54"/>
      <c r="G871" s="54"/>
      <c r="H871" s="54"/>
      <c r="I871" s="54"/>
      <c r="J871" s="54"/>
      <c r="K871" s="54"/>
      <c r="L871" s="54"/>
      <c r="M871" s="54"/>
      <c r="N871" s="54"/>
      <c r="O871" s="54"/>
      <c r="P871" s="54"/>
      <c r="Q871" s="54"/>
    </row>
    <row r="872" spans="3:17" ht="12">
      <c r="C872" s="54"/>
      <c r="D872" s="54"/>
      <c r="E872" s="54"/>
      <c r="F872" s="54"/>
      <c r="G872" s="54"/>
      <c r="H872" s="54"/>
      <c r="I872" s="54"/>
      <c r="J872" s="54"/>
      <c r="K872" s="54"/>
      <c r="L872" s="54"/>
      <c r="M872" s="54"/>
      <c r="N872" s="54"/>
      <c r="O872" s="54"/>
      <c r="P872" s="54"/>
      <c r="Q872" s="54"/>
    </row>
    <row r="873" spans="3:17" ht="12">
      <c r="C873" s="54"/>
      <c r="D873" s="54"/>
      <c r="E873" s="54"/>
      <c r="F873" s="54"/>
      <c r="G873" s="54"/>
      <c r="H873" s="54"/>
      <c r="I873" s="54"/>
      <c r="J873" s="54"/>
      <c r="K873" s="54"/>
      <c r="L873" s="54"/>
      <c r="M873" s="54"/>
      <c r="N873" s="54"/>
      <c r="O873" s="54"/>
      <c r="P873" s="54"/>
      <c r="Q873" s="54"/>
    </row>
    <row r="874" spans="3:17" ht="12">
      <c r="C874" s="54"/>
      <c r="D874" s="54"/>
      <c r="E874" s="54"/>
      <c r="F874" s="54"/>
      <c r="G874" s="54"/>
      <c r="H874" s="54"/>
      <c r="I874" s="54"/>
      <c r="J874" s="54"/>
      <c r="K874" s="54"/>
      <c r="L874" s="54"/>
      <c r="M874" s="54"/>
      <c r="N874" s="54"/>
      <c r="O874" s="54"/>
      <c r="P874" s="54"/>
      <c r="Q874" s="54"/>
    </row>
    <row r="875" spans="3:17" ht="12">
      <c r="C875" s="54"/>
      <c r="D875" s="54"/>
      <c r="E875" s="54"/>
      <c r="F875" s="54"/>
      <c r="G875" s="54"/>
      <c r="H875" s="54"/>
      <c r="I875" s="54"/>
      <c r="J875" s="54"/>
      <c r="K875" s="54"/>
      <c r="L875" s="54"/>
      <c r="M875" s="54"/>
      <c r="N875" s="54"/>
      <c r="O875" s="54"/>
      <c r="P875" s="54"/>
      <c r="Q875" s="54"/>
    </row>
    <row r="876" spans="3:17" ht="12">
      <c r="C876" s="54"/>
      <c r="D876" s="54"/>
      <c r="E876" s="54"/>
      <c r="F876" s="54"/>
      <c r="G876" s="54"/>
      <c r="H876" s="54"/>
      <c r="I876" s="54"/>
      <c r="J876" s="54"/>
      <c r="K876" s="54"/>
      <c r="L876" s="54"/>
      <c r="M876" s="54"/>
      <c r="N876" s="54"/>
      <c r="O876" s="54"/>
      <c r="P876" s="54"/>
      <c r="Q876" s="54"/>
    </row>
    <row r="877" spans="3:17" ht="12">
      <c r="C877" s="54"/>
      <c r="D877" s="54"/>
      <c r="E877" s="54"/>
      <c r="F877" s="54"/>
      <c r="G877" s="54"/>
      <c r="H877" s="54"/>
      <c r="I877" s="54"/>
      <c r="J877" s="54"/>
      <c r="K877" s="54"/>
      <c r="L877" s="54"/>
      <c r="M877" s="54"/>
      <c r="N877" s="54"/>
      <c r="O877" s="54"/>
      <c r="P877" s="54"/>
      <c r="Q877" s="54"/>
    </row>
    <row r="878" spans="3:17" ht="12">
      <c r="C878" s="54"/>
      <c r="D878" s="54"/>
      <c r="E878" s="54"/>
      <c r="F878" s="54"/>
      <c r="G878" s="54"/>
      <c r="H878" s="54"/>
      <c r="I878" s="54"/>
      <c r="J878" s="54"/>
      <c r="K878" s="54"/>
      <c r="L878" s="54"/>
      <c r="M878" s="54"/>
      <c r="N878" s="54"/>
      <c r="O878" s="54"/>
      <c r="P878" s="54"/>
      <c r="Q878" s="54"/>
    </row>
    <row r="879" spans="3:17" ht="12">
      <c r="C879" s="54"/>
      <c r="D879" s="54"/>
      <c r="E879" s="54"/>
      <c r="F879" s="54"/>
      <c r="G879" s="54"/>
      <c r="H879" s="54"/>
      <c r="I879" s="54"/>
      <c r="J879" s="54"/>
      <c r="K879" s="54"/>
      <c r="L879" s="54"/>
      <c r="M879" s="54"/>
      <c r="N879" s="54"/>
      <c r="O879" s="54"/>
      <c r="P879" s="54"/>
      <c r="Q879" s="54"/>
    </row>
    <row r="880" spans="3:17" ht="12">
      <c r="C880" s="54"/>
      <c r="D880" s="54"/>
      <c r="E880" s="54"/>
      <c r="F880" s="54"/>
      <c r="G880" s="54"/>
      <c r="H880" s="54"/>
      <c r="I880" s="54"/>
      <c r="J880" s="54"/>
      <c r="K880" s="54"/>
      <c r="L880" s="54"/>
      <c r="M880" s="54"/>
      <c r="N880" s="54"/>
      <c r="O880" s="54"/>
      <c r="P880" s="54"/>
      <c r="Q880" s="54"/>
    </row>
    <row r="881" spans="3:17" ht="12">
      <c r="C881" s="54"/>
      <c r="D881" s="54"/>
      <c r="E881" s="54"/>
      <c r="F881" s="54"/>
      <c r="G881" s="54"/>
      <c r="H881" s="54"/>
      <c r="I881" s="54"/>
      <c r="J881" s="54"/>
      <c r="K881" s="54"/>
      <c r="L881" s="54"/>
      <c r="M881" s="54"/>
      <c r="N881" s="54"/>
      <c r="O881" s="54"/>
      <c r="P881" s="54"/>
      <c r="Q881" s="54"/>
    </row>
    <row r="882" spans="3:17" ht="12">
      <c r="C882" s="54"/>
      <c r="D882" s="54"/>
      <c r="E882" s="54"/>
      <c r="F882" s="54"/>
      <c r="G882" s="54"/>
      <c r="H882" s="54"/>
      <c r="I882" s="54"/>
      <c r="J882" s="54"/>
      <c r="K882" s="54"/>
      <c r="L882" s="54"/>
      <c r="M882" s="54"/>
      <c r="N882" s="54"/>
      <c r="O882" s="54"/>
      <c r="P882" s="54"/>
      <c r="Q882" s="54"/>
    </row>
    <row r="883" spans="3:17" ht="12">
      <c r="C883" s="54"/>
      <c r="D883" s="54"/>
      <c r="E883" s="54"/>
      <c r="F883" s="54"/>
      <c r="G883" s="54"/>
      <c r="H883" s="54"/>
      <c r="I883" s="54"/>
      <c r="J883" s="54"/>
      <c r="K883" s="54"/>
      <c r="L883" s="54"/>
      <c r="M883" s="54"/>
      <c r="N883" s="54"/>
      <c r="O883" s="54"/>
      <c r="P883" s="54"/>
      <c r="Q883" s="54"/>
    </row>
    <row r="884" spans="3:17" ht="12">
      <c r="C884" s="54"/>
      <c r="D884" s="54"/>
      <c r="E884" s="54"/>
      <c r="F884" s="54"/>
      <c r="G884" s="54"/>
      <c r="H884" s="54"/>
      <c r="I884" s="54"/>
      <c r="J884" s="54"/>
      <c r="K884" s="54"/>
      <c r="L884" s="54"/>
      <c r="M884" s="54"/>
      <c r="N884" s="54"/>
      <c r="O884" s="54"/>
      <c r="P884" s="54"/>
      <c r="Q884" s="54"/>
    </row>
    <row r="885" spans="3:17" ht="12">
      <c r="C885" s="54"/>
      <c r="D885" s="54"/>
      <c r="E885" s="54"/>
      <c r="F885" s="54"/>
      <c r="G885" s="54"/>
      <c r="H885" s="54"/>
      <c r="I885" s="54"/>
      <c r="J885" s="54"/>
      <c r="K885" s="54"/>
      <c r="L885" s="54"/>
      <c r="M885" s="54"/>
      <c r="N885" s="54"/>
      <c r="O885" s="54"/>
      <c r="P885" s="54"/>
      <c r="Q885" s="54"/>
    </row>
    <row r="886" spans="3:17" ht="12">
      <c r="C886" s="54"/>
      <c r="D886" s="54"/>
      <c r="E886" s="54"/>
      <c r="F886" s="54"/>
      <c r="G886" s="54"/>
      <c r="H886" s="54"/>
      <c r="I886" s="54"/>
      <c r="J886" s="54"/>
      <c r="K886" s="54"/>
      <c r="L886" s="54"/>
      <c r="M886" s="54"/>
      <c r="N886" s="54"/>
      <c r="O886" s="54"/>
      <c r="P886" s="54"/>
      <c r="Q886" s="54"/>
    </row>
    <row r="887" spans="3:17" ht="12">
      <c r="C887" s="54"/>
      <c r="D887" s="54"/>
      <c r="E887" s="54"/>
      <c r="F887" s="54"/>
      <c r="G887" s="54"/>
      <c r="H887" s="54"/>
      <c r="I887" s="54"/>
      <c r="J887" s="54"/>
      <c r="K887" s="54"/>
      <c r="L887" s="54"/>
      <c r="M887" s="54"/>
      <c r="N887" s="54"/>
      <c r="O887" s="54"/>
      <c r="P887" s="54"/>
      <c r="Q887" s="54"/>
    </row>
    <row r="888" spans="3:17" ht="12">
      <c r="C888" s="54"/>
      <c r="D888" s="54"/>
      <c r="E888" s="54"/>
      <c r="F888" s="54"/>
      <c r="G888" s="54"/>
      <c r="H888" s="54"/>
      <c r="I888" s="54"/>
      <c r="J888" s="54"/>
      <c r="K888" s="54"/>
      <c r="L888" s="54"/>
      <c r="M888" s="54"/>
      <c r="N888" s="54"/>
      <c r="O888" s="54"/>
      <c r="P888" s="54"/>
      <c r="Q888" s="54"/>
    </row>
  </sheetData>
  <sheetProtection sheet="1"/>
  <mergeCells count="4">
    <mergeCell ref="C3:D3"/>
    <mergeCell ref="C4:D4"/>
    <mergeCell ref="C7:D7"/>
    <mergeCell ref="C9:C11"/>
  </mergeCells>
  <hyperlinks>
    <hyperlink ref="D16" r:id="rId1" display="If your facility has other activities or sources that use or release reportable chemicals, then you need to calculate the amounts of chemicals for these activities as well. Please go to  the ChemTRAC website for other calculators and more information."/>
    <hyperlink ref="D11" r:id="rId2" display="3. Please use a guide of this calculator at: http://www.toronto.ca/health/chemtrac/industries/pdf/printing.pdf"/>
  </hyperlinks>
  <printOptions/>
  <pageMargins left="0.75" right="0.75" top="1" bottom="1" header="0.5" footer="0.5"/>
  <pageSetup horizontalDpi="600" verticalDpi="600" orientation="portrait" scale="70" r:id="rId4"/>
  <colBreaks count="1" manualBreakCount="1">
    <brk id="4" max="51"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T205"/>
  <sheetViews>
    <sheetView showGridLines="0" showOutlineSymbols="0" zoomScalePageLayoutView="0" workbookViewId="0" topLeftCell="A1">
      <selection activeCell="A1" sqref="A1"/>
    </sheetView>
  </sheetViews>
  <sheetFormatPr defaultColWidth="10.875" defaultRowHeight="12"/>
  <cols>
    <col min="1" max="1" width="10.625" style="1" customWidth="1"/>
    <col min="2" max="2" width="15.375" style="483" customWidth="1"/>
    <col min="3" max="3" width="3.00390625" style="483" customWidth="1"/>
    <col min="4" max="4" width="8.00390625" style="1" customWidth="1"/>
    <col min="5" max="5" width="43.375" style="1" customWidth="1"/>
    <col min="6" max="6" width="11.875" style="10" customWidth="1"/>
    <col min="7" max="7" width="18.625" style="10" customWidth="1"/>
    <col min="8" max="8" width="10.25390625" style="1" customWidth="1"/>
    <col min="9" max="9" width="21.75390625" style="1" customWidth="1"/>
    <col min="10" max="10" width="16.125" style="1" customWidth="1"/>
    <col min="11" max="11" width="18.375" style="1" customWidth="1"/>
    <col min="12" max="12" width="4.625" style="1" customWidth="1"/>
    <col min="13" max="13" width="24.125" style="1" customWidth="1"/>
    <col min="14" max="14" width="20.75390625" style="1" customWidth="1"/>
    <col min="15" max="15" width="24.375" style="1" customWidth="1"/>
    <col min="16" max="16" width="20.625" style="1" customWidth="1"/>
    <col min="17" max="17" width="11.00390625" style="1" customWidth="1"/>
    <col min="18" max="18" width="5.375" style="1" customWidth="1"/>
    <col min="19" max="19" width="4.25390625" style="1" customWidth="1"/>
    <col min="20" max="20" width="0.12890625" style="1" customWidth="1"/>
    <col min="21" max="21" width="10.875" style="1" customWidth="1"/>
    <col min="22" max="22" width="5.25390625" style="1" customWidth="1"/>
    <col min="23" max="16384" width="10.875" style="1" customWidth="1"/>
  </cols>
  <sheetData>
    <row r="1" spans="2:3" ht="12.75">
      <c r="B1" s="486"/>
      <c r="C1" s="486"/>
    </row>
    <row r="2" spans="2:3" ht="12.75">
      <c r="B2" s="486"/>
      <c r="C2" s="486"/>
    </row>
    <row r="3" ht="12"/>
    <row r="4" ht="12"/>
    <row r="5" spans="4:5" ht="15.75">
      <c r="D5" s="450" t="s">
        <v>32</v>
      </c>
      <c r="E5" s="450"/>
    </row>
    <row r="6" spans="2:20" s="14" customFormat="1" ht="25.5" customHeight="1">
      <c r="B6" s="483"/>
      <c r="C6" s="483"/>
      <c r="D6" s="280" t="str">
        <f>Instructions!C5</f>
        <v>Version: 3.3, Last Updated: June 1, 2015 by SI, AK, CS &amp; ZI</v>
      </c>
      <c r="E6" s="280"/>
      <c r="F6" s="454"/>
      <c r="G6" s="454"/>
      <c r="H6" s="280"/>
      <c r="I6" s="280"/>
      <c r="J6" s="280"/>
      <c r="K6" s="280"/>
      <c r="L6" s="280"/>
      <c r="M6" s="280"/>
      <c r="N6" s="280"/>
      <c r="O6" s="280"/>
      <c r="P6" s="280"/>
      <c r="Q6" s="280"/>
      <c r="R6" s="280"/>
      <c r="S6" s="280"/>
      <c r="T6" s="280"/>
    </row>
    <row r="7" spans="1:16" s="20" customFormat="1" ht="27.75" customHeight="1">
      <c r="A7" s="477"/>
      <c r="B7" s="483"/>
      <c r="C7" s="483"/>
      <c r="D7" s="504" t="s">
        <v>193</v>
      </c>
      <c r="E7" s="505"/>
      <c r="F7" s="505"/>
      <c r="G7" s="505"/>
      <c r="H7" s="505"/>
      <c r="I7" s="505"/>
      <c r="J7" s="505"/>
      <c r="K7" s="505"/>
      <c r="L7" s="505"/>
      <c r="M7" s="506"/>
      <c r="P7" s="267"/>
    </row>
    <row r="8" spans="1:16" s="20" customFormat="1" ht="18" customHeight="1">
      <c r="A8" s="478"/>
      <c r="B8" s="483"/>
      <c r="C8" s="483"/>
      <c r="D8" s="157"/>
      <c r="E8" s="248"/>
      <c r="F8" s="248"/>
      <c r="G8" s="157"/>
      <c r="H8" s="157"/>
      <c r="I8" s="157"/>
      <c r="J8" s="157"/>
      <c r="K8" s="157"/>
      <c r="L8" s="157"/>
      <c r="M8" s="157"/>
      <c r="P8" s="267"/>
    </row>
    <row r="9" spans="1:18" s="20" customFormat="1" ht="19.5" customHeight="1">
      <c r="A9" s="478"/>
      <c r="B9" s="483"/>
      <c r="C9" s="483"/>
      <c r="D9" s="155"/>
      <c r="E9" s="439" t="s">
        <v>90</v>
      </c>
      <c r="F9" s="173">
        <v>0</v>
      </c>
      <c r="G9" s="161" t="s">
        <v>206</v>
      </c>
      <c r="H9" s="155"/>
      <c r="I9" s="155"/>
      <c r="J9" s="155"/>
      <c r="K9" s="155"/>
      <c r="R9" s="268"/>
    </row>
    <row r="10" spans="1:18" s="20" customFormat="1" ht="18.75" customHeight="1">
      <c r="A10" s="478"/>
      <c r="B10" s="483"/>
      <c r="C10" s="483"/>
      <c r="D10" s="155"/>
      <c r="E10" s="439" t="s">
        <v>155</v>
      </c>
      <c r="F10" s="173">
        <v>0</v>
      </c>
      <c r="G10" s="161" t="s">
        <v>208</v>
      </c>
      <c r="H10" s="155"/>
      <c r="I10" s="155"/>
      <c r="J10" s="155"/>
      <c r="K10" s="155"/>
      <c r="N10" s="64"/>
      <c r="O10" s="268"/>
      <c r="P10" s="268"/>
      <c r="Q10" s="268"/>
      <c r="R10" s="268"/>
    </row>
    <row r="11" spans="1:16" s="20" customFormat="1" ht="18" customHeight="1">
      <c r="A11" s="478"/>
      <c r="B11" s="483"/>
      <c r="C11" s="483"/>
      <c r="D11" s="157"/>
      <c r="E11" s="502" t="s">
        <v>190</v>
      </c>
      <c r="F11" s="502"/>
      <c r="G11" s="502"/>
      <c r="H11" s="502"/>
      <c r="I11" s="502"/>
      <c r="J11" s="502"/>
      <c r="K11" s="254"/>
      <c r="L11" s="254"/>
      <c r="M11" s="254"/>
      <c r="P11" s="267"/>
    </row>
    <row r="12" spans="1:20" ht="25.5" customHeight="1">
      <c r="A12" s="478"/>
      <c r="D12" s="267"/>
      <c r="E12" s="503"/>
      <c r="F12" s="503"/>
      <c r="G12" s="503"/>
      <c r="H12" s="503"/>
      <c r="I12" s="503"/>
      <c r="J12" s="503"/>
      <c r="K12" s="257"/>
      <c r="L12" s="267"/>
      <c r="M12" s="255" t="s">
        <v>82</v>
      </c>
      <c r="N12" s="64"/>
      <c r="O12" s="268"/>
      <c r="P12" s="268"/>
      <c r="Q12" s="268"/>
      <c r="R12" s="268"/>
      <c r="S12" s="20"/>
      <c r="T12" s="20"/>
    </row>
    <row r="13" spans="1:20" ht="34.5" customHeight="1">
      <c r="A13" s="478"/>
      <c r="D13" s="267"/>
      <c r="E13" s="269" t="s">
        <v>167</v>
      </c>
      <c r="F13" s="270"/>
      <c r="G13" s="270"/>
      <c r="H13" s="271"/>
      <c r="I13" s="271"/>
      <c r="J13" s="271"/>
      <c r="K13" s="272"/>
      <c r="L13" s="267"/>
      <c r="M13" s="66" t="s">
        <v>131</v>
      </c>
      <c r="N13" s="231" t="s">
        <v>135</v>
      </c>
      <c r="O13" s="66" t="s">
        <v>148</v>
      </c>
      <c r="P13" s="117" t="s">
        <v>41</v>
      </c>
      <c r="Q13" s="231" t="s">
        <v>50</v>
      </c>
      <c r="R13" s="267"/>
      <c r="S13" s="267"/>
      <c r="T13" s="267"/>
    </row>
    <row r="14" spans="1:20" s="2" customFormat="1" ht="24.75" customHeight="1">
      <c r="A14" s="478"/>
      <c r="B14" s="483"/>
      <c r="C14" s="483"/>
      <c r="D14" s="68"/>
      <c r="E14" s="273" t="s">
        <v>105</v>
      </c>
      <c r="F14" s="274"/>
      <c r="G14" s="274"/>
      <c r="H14" s="275"/>
      <c r="I14" s="275"/>
      <c r="J14" s="275"/>
      <c r="K14" s="276"/>
      <c r="L14" s="68"/>
      <c r="M14" s="229" t="s">
        <v>134</v>
      </c>
      <c r="N14" s="232" t="s">
        <v>146</v>
      </c>
      <c r="O14" s="232"/>
      <c r="P14" s="73" t="s">
        <v>37</v>
      </c>
      <c r="Q14" s="233">
        <v>0.8</v>
      </c>
      <c r="R14" s="267"/>
      <c r="S14" s="267"/>
      <c r="T14" s="267"/>
    </row>
    <row r="15" spans="1:20" s="2" customFormat="1" ht="24.75" customHeight="1">
      <c r="A15" s="478"/>
      <c r="B15" s="483"/>
      <c r="C15" s="483"/>
      <c r="D15" s="68"/>
      <c r="E15" s="277" t="s">
        <v>93</v>
      </c>
      <c r="F15" s="274"/>
      <c r="G15" s="274"/>
      <c r="H15" s="275"/>
      <c r="I15" s="275"/>
      <c r="J15" s="275"/>
      <c r="K15" s="276"/>
      <c r="L15" s="68"/>
      <c r="M15" s="245"/>
      <c r="N15" s="234"/>
      <c r="O15" s="234"/>
      <c r="P15" s="69" t="s">
        <v>38</v>
      </c>
      <c r="Q15" s="233">
        <v>0.8</v>
      </c>
      <c r="R15" s="267"/>
      <c r="S15" s="267"/>
      <c r="T15" s="267"/>
    </row>
    <row r="16" spans="1:20" s="2" customFormat="1" ht="24.75" customHeight="1">
      <c r="A16" s="478"/>
      <c r="B16" s="483"/>
      <c r="C16" s="483"/>
      <c r="D16" s="68"/>
      <c r="E16" s="278" t="s">
        <v>0</v>
      </c>
      <c r="F16" s="278" t="s">
        <v>1</v>
      </c>
      <c r="G16" s="278" t="s">
        <v>2</v>
      </c>
      <c r="H16" s="278" t="s">
        <v>3</v>
      </c>
      <c r="I16" s="278" t="s">
        <v>39</v>
      </c>
      <c r="J16" s="278" t="s">
        <v>44</v>
      </c>
      <c r="K16" s="278" t="s">
        <v>92</v>
      </c>
      <c r="L16" s="68"/>
      <c r="M16" s="234" t="s">
        <v>134</v>
      </c>
      <c r="N16" s="234" t="s">
        <v>132</v>
      </c>
      <c r="O16" s="225" t="s">
        <v>133</v>
      </c>
      <c r="P16" s="69"/>
      <c r="Q16" s="233">
        <v>0.05</v>
      </c>
      <c r="R16" s="267"/>
      <c r="S16" s="267"/>
      <c r="T16" s="267"/>
    </row>
    <row r="17" spans="1:20" s="2" customFormat="1" ht="66" customHeight="1">
      <c r="A17" s="478"/>
      <c r="B17" s="483"/>
      <c r="C17" s="483"/>
      <c r="D17" s="68"/>
      <c r="E17" s="279" t="s">
        <v>134</v>
      </c>
      <c r="F17" s="279" t="s">
        <v>8</v>
      </c>
      <c r="G17" s="279" t="s">
        <v>168</v>
      </c>
      <c r="H17" s="279" t="s">
        <v>169</v>
      </c>
      <c r="I17" s="279" t="s">
        <v>43</v>
      </c>
      <c r="J17" s="279" t="s">
        <v>170</v>
      </c>
      <c r="K17" s="279" t="s">
        <v>207</v>
      </c>
      <c r="L17" s="68"/>
      <c r="M17" s="518" t="s">
        <v>143</v>
      </c>
      <c r="N17" s="519"/>
      <c r="O17" s="519"/>
      <c r="P17" s="519"/>
      <c r="Q17" s="520"/>
      <c r="R17" s="267"/>
      <c r="S17" s="267"/>
      <c r="T17" s="267"/>
    </row>
    <row r="18" spans="1:20" s="14" customFormat="1" ht="51" customHeight="1">
      <c r="A18" s="478"/>
      <c r="B18" s="483"/>
      <c r="C18" s="483"/>
      <c r="D18" s="280"/>
      <c r="E18" s="279"/>
      <c r="F18" s="279" t="s">
        <v>11</v>
      </c>
      <c r="G18" s="279" t="s">
        <v>10</v>
      </c>
      <c r="H18" s="279" t="s">
        <v>7</v>
      </c>
      <c r="I18" s="279" t="s">
        <v>40</v>
      </c>
      <c r="J18" s="279" t="s">
        <v>7</v>
      </c>
      <c r="K18" s="279" t="s">
        <v>7</v>
      </c>
      <c r="L18" s="280"/>
      <c r="M18" s="240" t="s">
        <v>144</v>
      </c>
      <c r="N18" s="234" t="s">
        <v>145</v>
      </c>
      <c r="O18" s="245" t="s">
        <v>172</v>
      </c>
      <c r="P18" s="243"/>
      <c r="Q18" s="244">
        <v>0.4</v>
      </c>
      <c r="R18" s="25"/>
      <c r="S18" s="25"/>
      <c r="T18" s="68"/>
    </row>
    <row r="19" spans="1:20" s="5" customFormat="1" ht="47.25">
      <c r="A19" s="478"/>
      <c r="B19" s="483"/>
      <c r="C19" s="483"/>
      <c r="D19" s="281"/>
      <c r="E19" s="282" t="s">
        <v>48</v>
      </c>
      <c r="F19" s="283">
        <v>150</v>
      </c>
      <c r="G19" s="284">
        <v>8.9</v>
      </c>
      <c r="H19" s="285">
        <f>(G19*F19)/1000</f>
        <v>1.335</v>
      </c>
      <c r="I19" s="286">
        <v>0.6</v>
      </c>
      <c r="J19" s="287">
        <f aca="true" t="shared" si="0" ref="J19:J31">IF(I19=0,H19,H19*I19)</f>
        <v>0.8009999999999999</v>
      </c>
      <c r="K19" s="285">
        <f aca="true" t="shared" si="1" ref="K19:K32">IF(J19=0,J19,((1-(F$10*$F$9))*J19))</f>
        <v>0.8009999999999999</v>
      </c>
      <c r="L19" s="281"/>
      <c r="M19" s="234" t="s">
        <v>149</v>
      </c>
      <c r="N19" s="234" t="s">
        <v>147</v>
      </c>
      <c r="O19" s="240" t="s">
        <v>150</v>
      </c>
      <c r="P19" s="69"/>
      <c r="Q19" s="233">
        <v>0.7</v>
      </c>
      <c r="R19" s="25"/>
      <c r="S19" s="25"/>
      <c r="T19" s="280"/>
    </row>
    <row r="20" spans="1:20" s="4" customFormat="1" ht="84" customHeight="1">
      <c r="A20" s="478"/>
      <c r="B20" s="483"/>
      <c r="C20" s="483"/>
      <c r="D20" s="268"/>
      <c r="E20" s="436"/>
      <c r="F20" s="437"/>
      <c r="G20" s="438"/>
      <c r="H20" s="291">
        <f aca="true" t="shared" si="2" ref="H20:H31">(G20*F20)/1000</f>
        <v>0</v>
      </c>
      <c r="I20" s="292"/>
      <c r="J20" s="293">
        <f>IF(I20=0,H20,H20*I20)</f>
        <v>0</v>
      </c>
      <c r="K20" s="293">
        <f>IF(J20=0,J20,((1-(F$10*$F$9))*J20))</f>
        <v>0</v>
      </c>
      <c r="L20" s="268"/>
      <c r="M20" s="517" t="s">
        <v>164</v>
      </c>
      <c r="N20" s="517"/>
      <c r="O20" s="517"/>
      <c r="P20" s="517"/>
      <c r="Q20" s="517"/>
      <c r="R20" s="25"/>
      <c r="S20" s="25"/>
      <c r="T20" s="281"/>
    </row>
    <row r="21" spans="1:20" s="4" customFormat="1" ht="15.75">
      <c r="A21" s="478"/>
      <c r="B21" s="483"/>
      <c r="C21" s="483"/>
      <c r="D21" s="268"/>
      <c r="E21" s="436"/>
      <c r="F21" s="437"/>
      <c r="G21" s="438"/>
      <c r="H21" s="291">
        <f t="shared" si="2"/>
        <v>0</v>
      </c>
      <c r="I21" s="292"/>
      <c r="J21" s="293">
        <f t="shared" si="0"/>
        <v>0</v>
      </c>
      <c r="K21" s="293">
        <f t="shared" si="1"/>
        <v>0</v>
      </c>
      <c r="L21" s="268"/>
      <c r="M21" s="268"/>
      <c r="N21" s="294"/>
      <c r="O21" s="294"/>
      <c r="P21" s="294"/>
      <c r="Q21" s="294"/>
      <c r="R21" s="294"/>
      <c r="S21" s="25"/>
      <c r="T21" s="268"/>
    </row>
    <row r="22" spans="1:20" s="11" customFormat="1" ht="24.75" customHeight="1">
      <c r="A22" s="478"/>
      <c r="B22" s="483"/>
      <c r="C22" s="483"/>
      <c r="D22" s="295"/>
      <c r="E22" s="436"/>
      <c r="F22" s="437"/>
      <c r="G22" s="438"/>
      <c r="H22" s="291">
        <f t="shared" si="2"/>
        <v>0</v>
      </c>
      <c r="I22" s="292"/>
      <c r="J22" s="293">
        <f t="shared" si="0"/>
        <v>0</v>
      </c>
      <c r="K22" s="293">
        <f t="shared" si="1"/>
        <v>0</v>
      </c>
      <c r="L22" s="295"/>
      <c r="M22" s="26" t="s">
        <v>16</v>
      </c>
      <c r="N22" s="24"/>
      <c r="O22" s="22"/>
      <c r="P22" s="296"/>
      <c r="Q22" s="23"/>
      <c r="R22" s="22"/>
      <c r="S22" s="22"/>
      <c r="T22" s="296"/>
    </row>
    <row r="23" spans="1:20" s="3" customFormat="1" ht="24.75" customHeight="1" thickBot="1">
      <c r="A23" s="478"/>
      <c r="B23" s="483"/>
      <c r="C23" s="483"/>
      <c r="D23" s="297"/>
      <c r="E23" s="436"/>
      <c r="F23" s="437"/>
      <c r="G23" s="438"/>
      <c r="H23" s="291">
        <f t="shared" si="2"/>
        <v>0</v>
      </c>
      <c r="I23" s="292"/>
      <c r="J23" s="293">
        <f t="shared" si="0"/>
        <v>0</v>
      </c>
      <c r="K23" s="293">
        <f t="shared" si="1"/>
        <v>0</v>
      </c>
      <c r="L23" s="297"/>
      <c r="M23" s="33" t="s">
        <v>21</v>
      </c>
      <c r="N23" s="33"/>
      <c r="O23" s="33"/>
      <c r="P23" s="33"/>
      <c r="Q23" s="33"/>
      <c r="R23" s="34"/>
      <c r="S23" s="34"/>
      <c r="T23" s="34"/>
    </row>
    <row r="24" spans="1:20" s="3" customFormat="1" ht="24.75" customHeight="1">
      <c r="A24" s="478"/>
      <c r="B24" s="483"/>
      <c r="C24" s="483"/>
      <c r="D24" s="297"/>
      <c r="E24" s="288"/>
      <c r="F24" s="447"/>
      <c r="G24" s="438"/>
      <c r="H24" s="291">
        <f t="shared" si="2"/>
        <v>0</v>
      </c>
      <c r="I24" s="292"/>
      <c r="J24" s="293">
        <f t="shared" si="0"/>
        <v>0</v>
      </c>
      <c r="K24" s="293">
        <f t="shared" si="1"/>
        <v>0</v>
      </c>
      <c r="L24" s="297"/>
      <c r="M24" s="34"/>
      <c r="N24" s="260" t="s">
        <v>19</v>
      </c>
      <c r="O24" s="261"/>
      <c r="P24" s="261"/>
      <c r="Q24" s="262" t="s">
        <v>20</v>
      </c>
      <c r="R24" s="263"/>
      <c r="S24" s="22"/>
      <c r="T24" s="33"/>
    </row>
    <row r="25" spans="2:20" s="3" customFormat="1" ht="24.75" customHeight="1" thickBot="1">
      <c r="B25" s="483"/>
      <c r="C25" s="483"/>
      <c r="D25" s="297"/>
      <c r="E25" s="288"/>
      <c r="F25" s="447"/>
      <c r="G25" s="438"/>
      <c r="H25" s="291">
        <f t="shared" si="2"/>
        <v>0</v>
      </c>
      <c r="I25" s="292"/>
      <c r="J25" s="293">
        <f t="shared" si="0"/>
        <v>0</v>
      </c>
      <c r="K25" s="293">
        <f t="shared" si="1"/>
        <v>0</v>
      </c>
      <c r="L25" s="297"/>
      <c r="M25" s="33"/>
      <c r="N25" s="264" t="s">
        <v>14</v>
      </c>
      <c r="O25" s="265"/>
      <c r="P25" s="298"/>
      <c r="Q25" s="265" t="s">
        <v>15</v>
      </c>
      <c r="R25" s="266"/>
      <c r="S25" s="33"/>
      <c r="T25" s="33"/>
    </row>
    <row r="26" spans="2:20" s="3" customFormat="1" ht="24.75" customHeight="1">
      <c r="B26" s="483"/>
      <c r="C26" s="483"/>
      <c r="D26" s="297"/>
      <c r="E26" s="288"/>
      <c r="F26" s="447"/>
      <c r="G26" s="438"/>
      <c r="H26" s="291">
        <f t="shared" si="2"/>
        <v>0</v>
      </c>
      <c r="I26" s="292"/>
      <c r="J26" s="293">
        <f t="shared" si="0"/>
        <v>0</v>
      </c>
      <c r="K26" s="293">
        <f t="shared" si="1"/>
        <v>0</v>
      </c>
      <c r="L26" s="297"/>
      <c r="M26" s="33"/>
      <c r="N26" s="123">
        <v>1</v>
      </c>
      <c r="O26" s="196" t="s">
        <v>12</v>
      </c>
      <c r="P26" s="196" t="s">
        <v>6</v>
      </c>
      <c r="Q26" s="197">
        <f>N26*3.78541178</f>
        <v>3.78541178</v>
      </c>
      <c r="R26" s="198" t="s">
        <v>11</v>
      </c>
      <c r="S26" s="33"/>
      <c r="T26" s="33"/>
    </row>
    <row r="27" spans="2:20" s="3" customFormat="1" ht="24.75" customHeight="1">
      <c r="B27" s="483"/>
      <c r="C27" s="483"/>
      <c r="D27" s="297"/>
      <c r="E27" s="288"/>
      <c r="F27" s="447"/>
      <c r="G27" s="438"/>
      <c r="H27" s="291">
        <f t="shared" si="2"/>
        <v>0</v>
      </c>
      <c r="I27" s="292"/>
      <c r="J27" s="293">
        <f t="shared" si="0"/>
        <v>0</v>
      </c>
      <c r="K27" s="293">
        <f t="shared" si="1"/>
        <v>0</v>
      </c>
      <c r="L27" s="297"/>
      <c r="M27" s="33"/>
      <c r="N27" s="124">
        <v>1</v>
      </c>
      <c r="O27" s="199" t="s">
        <v>9</v>
      </c>
      <c r="P27" s="199" t="s">
        <v>6</v>
      </c>
      <c r="Q27" s="200">
        <f>N27*0.4536*1000/3.78541178</f>
        <v>119.82844307627742</v>
      </c>
      <c r="R27" s="201" t="s">
        <v>10</v>
      </c>
      <c r="S27" s="33"/>
      <c r="T27" s="33"/>
    </row>
    <row r="28" spans="2:20" s="3" customFormat="1" ht="24.75" customHeight="1">
      <c r="B28" s="483"/>
      <c r="C28" s="483"/>
      <c r="D28" s="297"/>
      <c r="E28" s="288"/>
      <c r="F28" s="447"/>
      <c r="G28" s="438"/>
      <c r="H28" s="291">
        <f t="shared" si="2"/>
        <v>0</v>
      </c>
      <c r="I28" s="292"/>
      <c r="J28" s="293">
        <f t="shared" si="0"/>
        <v>0</v>
      </c>
      <c r="K28" s="293">
        <f t="shared" si="1"/>
        <v>0</v>
      </c>
      <c r="L28" s="297"/>
      <c r="M28" s="33"/>
      <c r="N28" s="124">
        <v>1</v>
      </c>
      <c r="O28" s="199" t="s">
        <v>18</v>
      </c>
      <c r="P28" s="199" t="s">
        <v>6</v>
      </c>
      <c r="Q28" s="200">
        <f>N28/1000</f>
        <v>0.001</v>
      </c>
      <c r="R28" s="201" t="s">
        <v>7</v>
      </c>
      <c r="S28" s="33"/>
      <c r="T28" s="33"/>
    </row>
    <row r="29" spans="2:20" s="3" customFormat="1" ht="24.75" customHeight="1" thickBot="1">
      <c r="B29" s="483"/>
      <c r="C29" s="483"/>
      <c r="D29" s="297"/>
      <c r="E29" s="288"/>
      <c r="F29" s="447"/>
      <c r="G29" s="438"/>
      <c r="H29" s="291">
        <f t="shared" si="2"/>
        <v>0</v>
      </c>
      <c r="I29" s="292"/>
      <c r="J29" s="293">
        <f t="shared" si="0"/>
        <v>0</v>
      </c>
      <c r="K29" s="293">
        <f t="shared" si="1"/>
        <v>0</v>
      </c>
      <c r="L29" s="297"/>
      <c r="M29" s="132"/>
      <c r="N29" s="125">
        <v>1</v>
      </c>
      <c r="O29" s="202" t="s">
        <v>13</v>
      </c>
      <c r="P29" s="202" t="s">
        <v>6</v>
      </c>
      <c r="Q29" s="203">
        <f>N29*0.4536</f>
        <v>0.4536</v>
      </c>
      <c r="R29" s="204" t="s">
        <v>7</v>
      </c>
      <c r="S29" s="132"/>
      <c r="T29" s="33"/>
    </row>
    <row r="30" spans="2:20" s="3" customFormat="1" ht="24.75" customHeight="1">
      <c r="B30" s="483"/>
      <c r="C30" s="483"/>
      <c r="D30" s="297"/>
      <c r="E30" s="288"/>
      <c r="F30" s="447"/>
      <c r="G30" s="438"/>
      <c r="H30" s="291">
        <f t="shared" si="2"/>
        <v>0</v>
      </c>
      <c r="I30" s="292"/>
      <c r="J30" s="293">
        <f t="shared" si="0"/>
        <v>0</v>
      </c>
      <c r="K30" s="293">
        <f t="shared" si="1"/>
        <v>0</v>
      </c>
      <c r="L30" s="297"/>
      <c r="M30" s="132"/>
      <c r="N30" s="27"/>
      <c r="O30" s="27"/>
      <c r="P30" s="28"/>
      <c r="Q30" s="27"/>
      <c r="R30" s="27"/>
      <c r="S30" s="132"/>
      <c r="T30" s="33"/>
    </row>
    <row r="31" spans="2:20" s="3" customFormat="1" ht="24.75" customHeight="1">
      <c r="B31" s="483"/>
      <c r="C31" s="483"/>
      <c r="D31" s="297"/>
      <c r="E31" s="288"/>
      <c r="F31" s="447"/>
      <c r="G31" s="438"/>
      <c r="H31" s="291">
        <f t="shared" si="2"/>
        <v>0</v>
      </c>
      <c r="I31" s="292"/>
      <c r="J31" s="293">
        <f t="shared" si="0"/>
        <v>0</v>
      </c>
      <c r="K31" s="293">
        <f t="shared" si="1"/>
        <v>0</v>
      </c>
      <c r="L31" s="297"/>
      <c r="M31" s="297"/>
      <c r="N31" s="297"/>
      <c r="O31" s="297"/>
      <c r="P31" s="297"/>
      <c r="Q31" s="297"/>
      <c r="R31" s="297"/>
      <c r="S31" s="297"/>
      <c r="T31" s="297"/>
    </row>
    <row r="32" spans="2:20" s="3" customFormat="1" ht="30" customHeight="1">
      <c r="B32" s="483"/>
      <c r="C32" s="483"/>
      <c r="D32" s="297"/>
      <c r="E32" s="299" t="s">
        <v>4</v>
      </c>
      <c r="F32" s="300">
        <f>SUM(F20:F31)</f>
        <v>0</v>
      </c>
      <c r="G32" s="301" t="s">
        <v>58</v>
      </c>
      <c r="H32" s="302">
        <f>SUM(H20:H31)</f>
        <v>0</v>
      </c>
      <c r="I32" s="303" t="s">
        <v>58</v>
      </c>
      <c r="J32" s="304">
        <f>SUM(J20:J31)</f>
        <v>0</v>
      </c>
      <c r="K32" s="304">
        <f t="shared" si="1"/>
        <v>0</v>
      </c>
      <c r="L32" s="297"/>
      <c r="M32" s="507" t="s">
        <v>75</v>
      </c>
      <c r="N32" s="507"/>
      <c r="O32" s="507"/>
      <c r="P32" s="507"/>
      <c r="Q32" s="507"/>
      <c r="R32" s="507"/>
      <c r="S32" s="507"/>
      <c r="T32" s="507"/>
    </row>
    <row r="33" spans="2:20" s="3" customFormat="1" ht="24.75" customHeight="1" thickBot="1">
      <c r="B33" s="483"/>
      <c r="C33" s="483"/>
      <c r="D33" s="297"/>
      <c r="E33" s="305" t="s">
        <v>17</v>
      </c>
      <c r="F33" s="306"/>
      <c r="G33" s="306"/>
      <c r="H33" s="305"/>
      <c r="I33" s="305"/>
      <c r="J33" s="305"/>
      <c r="K33" s="305"/>
      <c r="L33" s="297"/>
      <c r="M33" s="501" t="s">
        <v>21</v>
      </c>
      <c r="N33" s="501"/>
      <c r="O33" s="501"/>
      <c r="P33" s="501"/>
      <c r="Q33" s="501"/>
      <c r="R33" s="501"/>
      <c r="S33" s="501"/>
      <c r="T33" s="33"/>
    </row>
    <row r="34" spans="2:20" s="3" customFormat="1" ht="24.75" customHeight="1" thickBot="1">
      <c r="B34" s="483"/>
      <c r="C34" s="483"/>
      <c r="D34" s="297"/>
      <c r="E34" s="305" t="s">
        <v>5</v>
      </c>
      <c r="F34" s="307"/>
      <c r="G34" s="307"/>
      <c r="H34" s="297"/>
      <c r="I34" s="297"/>
      <c r="J34" s="297"/>
      <c r="K34" s="297"/>
      <c r="L34" s="297"/>
      <c r="M34" s="74"/>
      <c r="N34" s="508" t="s">
        <v>19</v>
      </c>
      <c r="O34" s="509"/>
      <c r="P34" s="170"/>
      <c r="Q34" s="510" t="s">
        <v>20</v>
      </c>
      <c r="R34" s="511"/>
      <c r="S34" s="75"/>
      <c r="T34" s="33"/>
    </row>
    <row r="35" spans="2:20" s="3" customFormat="1" ht="24.75" customHeight="1" thickBot="1">
      <c r="B35" s="483"/>
      <c r="C35" s="483"/>
      <c r="D35" s="297"/>
      <c r="E35" s="308" t="s">
        <v>173</v>
      </c>
      <c r="F35" s="309"/>
      <c r="G35" s="309"/>
      <c r="H35" s="297"/>
      <c r="I35" s="297"/>
      <c r="J35" s="297"/>
      <c r="K35" s="297"/>
      <c r="L35" s="297"/>
      <c r="M35" s="74"/>
      <c r="N35" s="76" t="s">
        <v>59</v>
      </c>
      <c r="O35" s="170"/>
      <c r="P35" s="170"/>
      <c r="Q35" s="171"/>
      <c r="R35" s="172"/>
      <c r="S35" s="75"/>
      <c r="T35" s="33"/>
    </row>
    <row r="36" spans="2:20" s="12" customFormat="1" ht="17.25" customHeight="1">
      <c r="B36" s="483"/>
      <c r="C36" s="483"/>
      <c r="D36" s="310"/>
      <c r="E36" s="311"/>
      <c r="F36" s="309"/>
      <c r="G36" s="309"/>
      <c r="H36" s="297"/>
      <c r="I36" s="297"/>
      <c r="J36" s="297"/>
      <c r="K36" s="297"/>
      <c r="L36" s="310"/>
      <c r="M36" s="312"/>
      <c r="N36" s="77" t="s">
        <v>66</v>
      </c>
      <c r="O36" s="78" t="s">
        <v>60</v>
      </c>
      <c r="P36" s="313"/>
      <c r="Q36" s="515" t="s">
        <v>61</v>
      </c>
      <c r="R36" s="516"/>
      <c r="S36" s="312"/>
      <c r="T36" s="33"/>
    </row>
    <row r="37" spans="2:20" s="3" customFormat="1" ht="15" customHeight="1" thickBot="1">
      <c r="B37" s="483"/>
      <c r="C37" s="483"/>
      <c r="D37" s="297"/>
      <c r="E37" s="311"/>
      <c r="F37" s="309"/>
      <c r="G37" s="309"/>
      <c r="H37" s="297"/>
      <c r="I37" s="297"/>
      <c r="J37" s="297"/>
      <c r="K37" s="297"/>
      <c r="L37" s="297"/>
      <c r="M37" s="312"/>
      <c r="N37" s="153">
        <v>1</v>
      </c>
      <c r="O37" s="153">
        <v>1</v>
      </c>
      <c r="P37" s="85" t="s">
        <v>6</v>
      </c>
      <c r="Q37" s="86">
        <f>N37/100*O37*1000</f>
        <v>10</v>
      </c>
      <c r="R37" s="87" t="s">
        <v>10</v>
      </c>
      <c r="S37" s="312"/>
      <c r="T37" s="314"/>
    </row>
    <row r="38" spans="2:20" s="3" customFormat="1" ht="15" customHeight="1" thickBot="1">
      <c r="B38" s="483"/>
      <c r="C38" s="483"/>
      <c r="D38" s="297"/>
      <c r="E38" s="311"/>
      <c r="F38" s="309"/>
      <c r="G38" s="309"/>
      <c r="H38" s="297"/>
      <c r="I38" s="297"/>
      <c r="J38" s="297"/>
      <c r="K38" s="297"/>
      <c r="L38" s="297"/>
      <c r="M38" s="312"/>
      <c r="N38" s="88" t="s">
        <v>62</v>
      </c>
      <c r="O38" s="89"/>
      <c r="P38" s="90"/>
      <c r="Q38" s="91"/>
      <c r="R38" s="92"/>
      <c r="S38" s="312"/>
      <c r="T38" s="33"/>
    </row>
    <row r="39" spans="2:20" s="3" customFormat="1" ht="24.75" customHeight="1">
      <c r="B39" s="483"/>
      <c r="C39" s="483"/>
      <c r="D39" s="297"/>
      <c r="E39" s="315"/>
      <c r="F39" s="309"/>
      <c r="G39" s="309"/>
      <c r="H39" s="297"/>
      <c r="I39" s="297"/>
      <c r="J39" s="297"/>
      <c r="K39" s="297"/>
      <c r="L39" s="297"/>
      <c r="M39" s="316"/>
      <c r="N39" s="79" t="s">
        <v>63</v>
      </c>
      <c r="O39" s="80" t="s">
        <v>64</v>
      </c>
      <c r="P39" s="81"/>
      <c r="Q39" s="513" t="s">
        <v>65</v>
      </c>
      <c r="R39" s="514"/>
      <c r="S39" s="316"/>
      <c r="T39" s="33"/>
    </row>
    <row r="40" spans="2:20" s="3" customFormat="1" ht="24.75" customHeight="1" thickBot="1">
      <c r="B40" s="483"/>
      <c r="C40" s="483"/>
      <c r="D40" s="297"/>
      <c r="E40" s="315"/>
      <c r="F40" s="309"/>
      <c r="G40" s="309"/>
      <c r="H40" s="297"/>
      <c r="I40" s="297"/>
      <c r="J40" s="297"/>
      <c r="K40" s="297"/>
      <c r="L40" s="297"/>
      <c r="M40" s="316"/>
      <c r="N40" s="154">
        <v>1</v>
      </c>
      <c r="O40" s="154">
        <v>1</v>
      </c>
      <c r="P40" s="82" t="s">
        <v>6</v>
      </c>
      <c r="Q40" s="83">
        <f>N40/O40</f>
        <v>1</v>
      </c>
      <c r="R40" s="84" t="s">
        <v>11</v>
      </c>
      <c r="S40" s="316"/>
      <c r="T40" s="33"/>
    </row>
    <row r="41" spans="2:20" s="3" customFormat="1" ht="24.75" customHeight="1">
      <c r="B41" s="483"/>
      <c r="C41" s="483"/>
      <c r="D41" s="297"/>
      <c r="E41" s="297"/>
      <c r="F41" s="317"/>
      <c r="G41" s="317"/>
      <c r="H41" s="297"/>
      <c r="I41" s="297"/>
      <c r="J41" s="297"/>
      <c r="K41" s="297"/>
      <c r="L41" s="297"/>
      <c r="M41" s="316"/>
      <c r="N41" s="316"/>
      <c r="O41" s="316"/>
      <c r="P41" s="316"/>
      <c r="Q41" s="316"/>
      <c r="R41" s="316"/>
      <c r="S41" s="316"/>
      <c r="T41" s="33"/>
    </row>
    <row r="42" spans="2:20" s="3" customFormat="1" ht="24.75" customHeight="1">
      <c r="B42" s="483"/>
      <c r="C42" s="483"/>
      <c r="D42" s="297"/>
      <c r="E42" s="297"/>
      <c r="F42" s="317"/>
      <c r="G42" s="317"/>
      <c r="H42" s="297"/>
      <c r="I42" s="297"/>
      <c r="J42" s="297"/>
      <c r="K42" s="297"/>
      <c r="L42" s="297"/>
      <c r="M42" s="512" t="s">
        <v>174</v>
      </c>
      <c r="N42" s="512"/>
      <c r="O42" s="512"/>
      <c r="P42" s="512"/>
      <c r="Q42" s="512"/>
      <c r="R42" s="512"/>
      <c r="S42" s="512"/>
      <c r="T42" s="297"/>
    </row>
    <row r="43" spans="2:20" s="3" customFormat="1" ht="24.75" customHeight="1">
      <c r="B43" s="483"/>
      <c r="C43" s="483"/>
      <c r="D43" s="297"/>
      <c r="E43" s="297"/>
      <c r="F43" s="317"/>
      <c r="G43" s="317"/>
      <c r="H43" s="297"/>
      <c r="I43" s="297"/>
      <c r="J43" s="297"/>
      <c r="K43" s="297"/>
      <c r="L43" s="297"/>
      <c r="M43" s="297"/>
      <c r="N43" s="297"/>
      <c r="O43" s="297"/>
      <c r="P43" s="297"/>
      <c r="Q43" s="297"/>
      <c r="R43" s="297"/>
      <c r="S43" s="297"/>
      <c r="T43" s="297"/>
    </row>
    <row r="44" spans="2:20" s="3" customFormat="1" ht="15.75">
      <c r="B44" s="483"/>
      <c r="C44" s="483"/>
      <c r="D44" s="297"/>
      <c r="E44" s="297"/>
      <c r="F44" s="317"/>
      <c r="G44" s="317"/>
      <c r="H44" s="297"/>
      <c r="I44" s="297"/>
      <c r="J44" s="297"/>
      <c r="K44" s="297"/>
      <c r="L44" s="297"/>
      <c r="M44" s="297"/>
      <c r="N44" s="297"/>
      <c r="O44" s="297"/>
      <c r="P44" s="297"/>
      <c r="Q44" s="297"/>
      <c r="R44" s="297"/>
      <c r="S44" s="297"/>
      <c r="T44" s="297"/>
    </row>
    <row r="45" spans="2:20" s="3" customFormat="1" ht="15.75">
      <c r="B45" s="483"/>
      <c r="C45" s="483"/>
      <c r="D45" s="297"/>
      <c r="E45" s="297"/>
      <c r="F45" s="317"/>
      <c r="G45" s="317"/>
      <c r="H45" s="297"/>
      <c r="I45" s="297"/>
      <c r="J45" s="297"/>
      <c r="K45" s="297"/>
      <c r="L45" s="297"/>
      <c r="M45" s="297"/>
      <c r="N45" s="297"/>
      <c r="O45" s="297"/>
      <c r="P45" s="297"/>
      <c r="Q45" s="297"/>
      <c r="R45" s="297"/>
      <c r="S45" s="297"/>
      <c r="T45" s="297"/>
    </row>
    <row r="46" spans="2:20" s="3" customFormat="1" ht="15.75">
      <c r="B46" s="483"/>
      <c r="C46" s="483"/>
      <c r="D46" s="297"/>
      <c r="E46" s="297"/>
      <c r="F46" s="317"/>
      <c r="G46" s="317"/>
      <c r="H46" s="297"/>
      <c r="I46" s="297"/>
      <c r="J46" s="297"/>
      <c r="K46" s="297"/>
      <c r="L46" s="297"/>
      <c r="M46" s="297"/>
      <c r="N46" s="297"/>
      <c r="O46" s="297"/>
      <c r="P46" s="297"/>
      <c r="Q46" s="297"/>
      <c r="R46" s="297"/>
      <c r="S46" s="297"/>
      <c r="T46" s="297"/>
    </row>
    <row r="47" spans="2:20" s="3" customFormat="1" ht="15.75">
      <c r="B47" s="483"/>
      <c r="C47" s="483"/>
      <c r="D47" s="297"/>
      <c r="E47" s="297"/>
      <c r="F47" s="317"/>
      <c r="G47" s="317"/>
      <c r="H47" s="297"/>
      <c r="I47" s="297"/>
      <c r="J47" s="297"/>
      <c r="K47" s="297"/>
      <c r="L47" s="297"/>
      <c r="M47" s="297"/>
      <c r="N47" s="297"/>
      <c r="O47" s="297"/>
      <c r="P47" s="297"/>
      <c r="Q47" s="297"/>
      <c r="R47" s="297"/>
      <c r="S47" s="297"/>
      <c r="T47" s="297"/>
    </row>
    <row r="48" spans="2:20" s="3" customFormat="1" ht="15.75">
      <c r="B48" s="483"/>
      <c r="C48" s="483"/>
      <c r="D48" s="297"/>
      <c r="E48" s="297"/>
      <c r="F48" s="317"/>
      <c r="G48" s="317"/>
      <c r="H48" s="297"/>
      <c r="I48" s="297"/>
      <c r="J48" s="297"/>
      <c r="K48" s="297"/>
      <c r="L48" s="297"/>
      <c r="M48" s="297"/>
      <c r="N48" s="297"/>
      <c r="O48" s="297"/>
      <c r="P48" s="297"/>
      <c r="Q48" s="297"/>
      <c r="R48" s="297"/>
      <c r="S48" s="297"/>
      <c r="T48" s="297"/>
    </row>
    <row r="49" spans="2:20" s="3" customFormat="1" ht="15.75">
      <c r="B49" s="483"/>
      <c r="C49" s="483"/>
      <c r="D49" s="297"/>
      <c r="E49" s="297"/>
      <c r="F49" s="317"/>
      <c r="G49" s="317"/>
      <c r="H49" s="297"/>
      <c r="I49" s="297"/>
      <c r="J49" s="297"/>
      <c r="K49" s="297"/>
      <c r="L49" s="297"/>
      <c r="M49" s="297"/>
      <c r="N49" s="297"/>
      <c r="O49" s="297"/>
      <c r="P49" s="297"/>
      <c r="Q49" s="297"/>
      <c r="R49" s="297"/>
      <c r="S49" s="297"/>
      <c r="T49" s="297"/>
    </row>
    <row r="50" spans="2:20" s="3" customFormat="1" ht="15.75">
      <c r="B50" s="483"/>
      <c r="C50" s="483"/>
      <c r="D50" s="297"/>
      <c r="E50" s="297"/>
      <c r="F50" s="317"/>
      <c r="G50" s="317"/>
      <c r="H50" s="297"/>
      <c r="I50" s="297"/>
      <c r="J50" s="297"/>
      <c r="K50" s="297"/>
      <c r="L50" s="297"/>
      <c r="M50" s="297"/>
      <c r="N50" s="297"/>
      <c r="O50" s="297"/>
      <c r="P50" s="297"/>
      <c r="Q50" s="297"/>
      <c r="R50" s="297"/>
      <c r="S50" s="297"/>
      <c r="T50" s="297"/>
    </row>
    <row r="51" spans="2:20" s="3" customFormat="1" ht="15.75">
      <c r="B51" s="483"/>
      <c r="C51" s="483"/>
      <c r="D51" s="297"/>
      <c r="E51" s="297"/>
      <c r="F51" s="317"/>
      <c r="G51" s="317"/>
      <c r="H51" s="297"/>
      <c r="I51" s="297"/>
      <c r="J51" s="297"/>
      <c r="K51" s="297"/>
      <c r="L51" s="297"/>
      <c r="M51" s="297"/>
      <c r="N51" s="297"/>
      <c r="O51" s="297"/>
      <c r="P51" s="297"/>
      <c r="Q51" s="297"/>
      <c r="R51" s="297"/>
      <c r="S51" s="297"/>
      <c r="T51" s="297"/>
    </row>
    <row r="52" spans="2:20" s="3" customFormat="1" ht="15.75">
      <c r="B52" s="483"/>
      <c r="C52" s="483"/>
      <c r="D52" s="297"/>
      <c r="E52" s="297"/>
      <c r="F52" s="317"/>
      <c r="G52" s="317"/>
      <c r="H52" s="297"/>
      <c r="I52" s="297"/>
      <c r="J52" s="297"/>
      <c r="K52" s="297"/>
      <c r="L52" s="297"/>
      <c r="M52" s="297"/>
      <c r="N52" s="297"/>
      <c r="O52" s="297"/>
      <c r="P52" s="297"/>
      <c r="Q52" s="297"/>
      <c r="R52" s="297"/>
      <c r="S52" s="297"/>
      <c r="T52" s="297"/>
    </row>
    <row r="53" spans="2:20" s="3" customFormat="1" ht="15.75">
      <c r="B53" s="483"/>
      <c r="C53" s="483"/>
      <c r="D53" s="297"/>
      <c r="E53" s="297"/>
      <c r="F53" s="317"/>
      <c r="G53" s="317"/>
      <c r="H53" s="297"/>
      <c r="I53" s="297"/>
      <c r="J53" s="297"/>
      <c r="K53" s="297"/>
      <c r="L53" s="297"/>
      <c r="M53" s="297"/>
      <c r="N53" s="297"/>
      <c r="O53" s="297"/>
      <c r="P53" s="297"/>
      <c r="Q53" s="297"/>
      <c r="R53" s="297"/>
      <c r="S53" s="297"/>
      <c r="T53" s="297"/>
    </row>
    <row r="54" spans="2:20" s="3" customFormat="1" ht="15.75">
      <c r="B54" s="483"/>
      <c r="C54" s="483"/>
      <c r="D54" s="297"/>
      <c r="E54" s="297"/>
      <c r="F54" s="317"/>
      <c r="G54" s="317"/>
      <c r="H54" s="297"/>
      <c r="I54" s="297"/>
      <c r="J54" s="297"/>
      <c r="K54" s="297"/>
      <c r="L54" s="297"/>
      <c r="M54" s="297"/>
      <c r="N54" s="297"/>
      <c r="O54" s="297"/>
      <c r="P54" s="297"/>
      <c r="Q54" s="297"/>
      <c r="R54" s="297"/>
      <c r="S54" s="297"/>
      <c r="T54" s="297"/>
    </row>
    <row r="55" spans="2:20" s="3" customFormat="1" ht="15.75">
      <c r="B55" s="483"/>
      <c r="C55" s="483"/>
      <c r="D55" s="297"/>
      <c r="E55" s="297"/>
      <c r="F55" s="317"/>
      <c r="G55" s="317"/>
      <c r="H55" s="297"/>
      <c r="I55" s="297"/>
      <c r="J55" s="297"/>
      <c r="K55" s="297"/>
      <c r="L55" s="297"/>
      <c r="M55" s="297"/>
      <c r="N55" s="297"/>
      <c r="O55" s="297"/>
      <c r="P55" s="297"/>
      <c r="Q55" s="297"/>
      <c r="R55" s="297"/>
      <c r="S55" s="297"/>
      <c r="T55" s="297"/>
    </row>
    <row r="56" spans="2:20" s="3" customFormat="1" ht="15.75">
      <c r="B56" s="483"/>
      <c r="C56" s="483"/>
      <c r="D56" s="297"/>
      <c r="E56" s="297"/>
      <c r="F56" s="317"/>
      <c r="G56" s="317"/>
      <c r="H56" s="297"/>
      <c r="I56" s="297"/>
      <c r="J56" s="297"/>
      <c r="K56" s="297"/>
      <c r="L56" s="297"/>
      <c r="M56" s="297"/>
      <c r="N56" s="297"/>
      <c r="O56" s="297"/>
      <c r="P56" s="297"/>
      <c r="Q56" s="297"/>
      <c r="R56" s="297"/>
      <c r="S56" s="297"/>
      <c r="T56" s="297"/>
    </row>
    <row r="57" spans="2:20" s="3" customFormat="1" ht="15.75">
      <c r="B57" s="483"/>
      <c r="C57" s="483"/>
      <c r="D57" s="297"/>
      <c r="E57" s="297"/>
      <c r="F57" s="317"/>
      <c r="G57" s="317"/>
      <c r="H57" s="297"/>
      <c r="I57" s="297"/>
      <c r="J57" s="297"/>
      <c r="K57" s="297"/>
      <c r="L57" s="297"/>
      <c r="M57" s="297"/>
      <c r="N57" s="297"/>
      <c r="O57" s="297"/>
      <c r="P57" s="297"/>
      <c r="Q57" s="297"/>
      <c r="R57" s="297"/>
      <c r="S57" s="297"/>
      <c r="T57" s="297"/>
    </row>
    <row r="58" spans="2:20" s="3" customFormat="1" ht="15.75">
      <c r="B58" s="483"/>
      <c r="C58" s="483"/>
      <c r="D58" s="297"/>
      <c r="E58" s="297"/>
      <c r="F58" s="317"/>
      <c r="G58" s="317"/>
      <c r="H58" s="297"/>
      <c r="I58" s="297"/>
      <c r="J58" s="297"/>
      <c r="K58" s="297"/>
      <c r="L58" s="297"/>
      <c r="M58" s="297"/>
      <c r="N58" s="297"/>
      <c r="O58" s="297"/>
      <c r="P58" s="297"/>
      <c r="Q58" s="297"/>
      <c r="R58" s="297"/>
      <c r="S58" s="297"/>
      <c r="T58" s="297"/>
    </row>
    <row r="59" spans="2:20" s="3" customFormat="1" ht="15.75">
      <c r="B59" s="483"/>
      <c r="C59" s="483"/>
      <c r="D59" s="297"/>
      <c r="E59" s="297"/>
      <c r="F59" s="317"/>
      <c r="G59" s="317"/>
      <c r="H59" s="297"/>
      <c r="I59" s="297"/>
      <c r="J59" s="297"/>
      <c r="K59" s="297"/>
      <c r="L59" s="297"/>
      <c r="M59" s="297"/>
      <c r="N59" s="297"/>
      <c r="O59" s="297"/>
      <c r="P59" s="297"/>
      <c r="Q59" s="297"/>
      <c r="R59" s="297"/>
      <c r="S59" s="297"/>
      <c r="T59" s="297"/>
    </row>
    <row r="60" spans="2:20" s="3" customFormat="1" ht="15.75">
      <c r="B60" s="483"/>
      <c r="C60" s="483"/>
      <c r="D60" s="297"/>
      <c r="E60" s="297"/>
      <c r="F60" s="317"/>
      <c r="G60" s="317"/>
      <c r="H60" s="297"/>
      <c r="I60" s="297"/>
      <c r="J60" s="297"/>
      <c r="K60" s="297"/>
      <c r="L60" s="297"/>
      <c r="M60" s="297"/>
      <c r="N60" s="297"/>
      <c r="O60" s="297"/>
      <c r="P60" s="297"/>
      <c r="Q60" s="297"/>
      <c r="R60" s="297"/>
      <c r="S60" s="297"/>
      <c r="T60" s="297"/>
    </row>
    <row r="61" spans="2:20" s="3" customFormat="1" ht="15.75">
      <c r="B61" s="483"/>
      <c r="C61" s="483"/>
      <c r="D61" s="297"/>
      <c r="E61" s="297"/>
      <c r="F61" s="317"/>
      <c r="G61" s="317"/>
      <c r="H61" s="297"/>
      <c r="I61" s="297"/>
      <c r="J61" s="297"/>
      <c r="K61" s="297"/>
      <c r="L61" s="297"/>
      <c r="M61" s="297"/>
      <c r="N61" s="297"/>
      <c r="O61" s="297"/>
      <c r="P61" s="297"/>
      <c r="Q61" s="297"/>
      <c r="R61" s="297"/>
      <c r="S61" s="297"/>
      <c r="T61" s="297"/>
    </row>
    <row r="62" spans="2:20" s="3" customFormat="1" ht="15.75">
      <c r="B62" s="483"/>
      <c r="C62" s="483"/>
      <c r="D62" s="297"/>
      <c r="E62" s="297"/>
      <c r="F62" s="317"/>
      <c r="G62" s="317"/>
      <c r="H62" s="297"/>
      <c r="I62" s="297"/>
      <c r="J62" s="297"/>
      <c r="K62" s="297"/>
      <c r="L62" s="297"/>
      <c r="M62" s="297"/>
      <c r="N62" s="297"/>
      <c r="O62" s="297"/>
      <c r="P62" s="297"/>
      <c r="Q62" s="297"/>
      <c r="R62" s="297"/>
      <c r="S62" s="297"/>
      <c r="T62" s="297"/>
    </row>
    <row r="63" spans="2:20" s="3" customFormat="1" ht="15.75">
      <c r="B63" s="483"/>
      <c r="C63" s="483"/>
      <c r="D63" s="297"/>
      <c r="E63" s="297"/>
      <c r="F63" s="317"/>
      <c r="G63" s="317"/>
      <c r="H63" s="297"/>
      <c r="I63" s="297"/>
      <c r="J63" s="297"/>
      <c r="K63" s="297"/>
      <c r="L63" s="297"/>
      <c r="M63" s="297"/>
      <c r="N63" s="297"/>
      <c r="O63" s="297"/>
      <c r="P63" s="297"/>
      <c r="Q63" s="297"/>
      <c r="R63" s="297"/>
      <c r="S63" s="297"/>
      <c r="T63" s="297"/>
    </row>
    <row r="64" spans="2:7" s="3" customFormat="1" ht="15">
      <c r="B64" s="483"/>
      <c r="C64" s="483"/>
      <c r="F64" s="9"/>
      <c r="G64" s="9"/>
    </row>
    <row r="65" spans="2:7" s="3" customFormat="1" ht="15">
      <c r="B65" s="483"/>
      <c r="C65" s="483"/>
      <c r="F65" s="9"/>
      <c r="G65" s="9"/>
    </row>
    <row r="66" spans="2:7" s="3" customFormat="1" ht="15">
      <c r="B66" s="483"/>
      <c r="C66" s="483"/>
      <c r="F66" s="9"/>
      <c r="G66" s="9"/>
    </row>
    <row r="67" spans="2:7" s="3" customFormat="1" ht="15">
      <c r="B67" s="483"/>
      <c r="C67" s="483"/>
      <c r="F67" s="9"/>
      <c r="G67" s="9"/>
    </row>
    <row r="68" spans="2:7" s="3" customFormat="1" ht="15">
      <c r="B68" s="483"/>
      <c r="C68" s="483"/>
      <c r="F68" s="9"/>
      <c r="G68" s="9"/>
    </row>
    <row r="69" spans="2:7" s="3" customFormat="1" ht="15">
      <c r="B69" s="483"/>
      <c r="C69" s="483"/>
      <c r="F69" s="9"/>
      <c r="G69" s="9"/>
    </row>
    <row r="70" spans="2:7" s="3" customFormat="1" ht="15">
      <c r="B70" s="483"/>
      <c r="C70" s="483"/>
      <c r="F70" s="9"/>
      <c r="G70" s="9"/>
    </row>
    <row r="71" spans="2:7" s="3" customFormat="1" ht="15">
      <c r="B71" s="483"/>
      <c r="C71" s="483"/>
      <c r="F71" s="9"/>
      <c r="G71" s="9"/>
    </row>
    <row r="72" spans="2:7" s="3" customFormat="1" ht="15">
      <c r="B72" s="483"/>
      <c r="C72" s="483"/>
      <c r="F72" s="9"/>
      <c r="G72" s="9"/>
    </row>
    <row r="73" spans="2:7" s="3" customFormat="1" ht="15">
      <c r="B73" s="483"/>
      <c r="C73" s="483"/>
      <c r="F73" s="9"/>
      <c r="G73" s="9"/>
    </row>
    <row r="74" spans="2:7" s="3" customFormat="1" ht="15">
      <c r="B74" s="483"/>
      <c r="C74" s="483"/>
      <c r="F74" s="9"/>
      <c r="G74" s="9"/>
    </row>
    <row r="75" spans="2:7" s="3" customFormat="1" ht="15">
      <c r="B75" s="483"/>
      <c r="C75" s="483"/>
      <c r="F75" s="9"/>
      <c r="G75" s="9"/>
    </row>
    <row r="76" spans="2:7" s="3" customFormat="1" ht="15">
      <c r="B76" s="483"/>
      <c r="C76" s="483"/>
      <c r="F76" s="9"/>
      <c r="G76" s="9"/>
    </row>
    <row r="77" spans="2:7" s="3" customFormat="1" ht="15">
      <c r="B77" s="483"/>
      <c r="C77" s="483"/>
      <c r="F77" s="9"/>
      <c r="G77" s="9"/>
    </row>
    <row r="78" spans="2:7" s="3" customFormat="1" ht="15">
      <c r="B78" s="483"/>
      <c r="C78" s="483"/>
      <c r="F78" s="9"/>
      <c r="G78" s="9"/>
    </row>
    <row r="79" spans="2:7" s="3" customFormat="1" ht="15">
      <c r="B79" s="483"/>
      <c r="C79" s="483"/>
      <c r="F79" s="9"/>
      <c r="G79" s="9"/>
    </row>
    <row r="80" spans="2:7" s="3" customFormat="1" ht="15">
      <c r="B80" s="483"/>
      <c r="C80" s="483"/>
      <c r="F80" s="9"/>
      <c r="G80" s="9"/>
    </row>
    <row r="81" spans="2:7" s="3" customFormat="1" ht="15">
      <c r="B81" s="483"/>
      <c r="C81" s="483"/>
      <c r="F81" s="9"/>
      <c r="G81" s="9"/>
    </row>
    <row r="82" spans="2:7" s="3" customFormat="1" ht="15">
      <c r="B82" s="483"/>
      <c r="C82" s="483"/>
      <c r="F82" s="9"/>
      <c r="G82" s="9"/>
    </row>
    <row r="83" spans="2:7" s="3" customFormat="1" ht="15">
      <c r="B83" s="483"/>
      <c r="C83" s="483"/>
      <c r="F83" s="9"/>
      <c r="G83" s="9"/>
    </row>
    <row r="84" spans="2:7" s="3" customFormat="1" ht="15">
      <c r="B84" s="483"/>
      <c r="C84" s="483"/>
      <c r="F84" s="9"/>
      <c r="G84" s="9"/>
    </row>
    <row r="85" spans="2:7" s="3" customFormat="1" ht="15">
      <c r="B85" s="483"/>
      <c r="C85" s="483"/>
      <c r="F85" s="9"/>
      <c r="G85" s="9"/>
    </row>
    <row r="86" spans="2:7" s="3" customFormat="1" ht="15">
      <c r="B86" s="483"/>
      <c r="C86" s="483"/>
      <c r="F86" s="9"/>
      <c r="G86" s="9"/>
    </row>
    <row r="87" spans="2:7" s="3" customFormat="1" ht="15">
      <c r="B87" s="483"/>
      <c r="C87" s="483"/>
      <c r="F87" s="9"/>
      <c r="G87" s="9"/>
    </row>
    <row r="88" spans="2:7" s="3" customFormat="1" ht="15">
      <c r="B88" s="483"/>
      <c r="C88" s="483"/>
      <c r="F88" s="9"/>
      <c r="G88" s="9"/>
    </row>
    <row r="89" spans="2:7" s="3" customFormat="1" ht="15">
      <c r="B89" s="483"/>
      <c r="C89" s="483"/>
      <c r="F89" s="9"/>
      <c r="G89" s="9"/>
    </row>
    <row r="90" spans="2:7" s="3" customFormat="1" ht="15">
      <c r="B90" s="483"/>
      <c r="C90" s="483"/>
      <c r="F90" s="9"/>
      <c r="G90" s="9"/>
    </row>
    <row r="91" spans="2:7" s="3" customFormat="1" ht="15">
      <c r="B91" s="483"/>
      <c r="C91" s="483"/>
      <c r="F91" s="9"/>
      <c r="G91" s="9"/>
    </row>
    <row r="92" spans="2:7" s="3" customFormat="1" ht="15">
      <c r="B92" s="483"/>
      <c r="C92" s="483"/>
      <c r="F92" s="9"/>
      <c r="G92" s="9"/>
    </row>
    <row r="93" spans="2:7" s="3" customFormat="1" ht="15">
      <c r="B93" s="483"/>
      <c r="C93" s="483"/>
      <c r="F93" s="9"/>
      <c r="G93" s="9"/>
    </row>
    <row r="94" spans="2:7" s="3" customFormat="1" ht="15">
      <c r="B94" s="483"/>
      <c r="C94" s="483"/>
      <c r="F94" s="9"/>
      <c r="G94" s="9"/>
    </row>
    <row r="95" spans="2:7" s="3" customFormat="1" ht="15">
      <c r="B95" s="483"/>
      <c r="C95" s="483"/>
      <c r="F95" s="9"/>
      <c r="G95" s="9"/>
    </row>
    <row r="96" spans="2:7" s="3" customFormat="1" ht="15">
      <c r="B96" s="483"/>
      <c r="C96" s="483"/>
      <c r="F96" s="9"/>
      <c r="G96" s="9"/>
    </row>
    <row r="97" spans="2:7" s="3" customFormat="1" ht="15">
      <c r="B97" s="483"/>
      <c r="C97" s="483"/>
      <c r="F97" s="9"/>
      <c r="G97" s="9"/>
    </row>
    <row r="98" spans="2:7" s="3" customFormat="1" ht="15">
      <c r="B98" s="483"/>
      <c r="C98" s="483"/>
      <c r="F98" s="9"/>
      <c r="G98" s="9"/>
    </row>
    <row r="99" spans="2:7" s="3" customFormat="1" ht="15">
      <c r="B99" s="483"/>
      <c r="C99" s="483"/>
      <c r="F99" s="9"/>
      <c r="G99" s="9"/>
    </row>
    <row r="100" spans="2:7" s="3" customFormat="1" ht="15">
      <c r="B100" s="483"/>
      <c r="C100" s="483"/>
      <c r="F100" s="9"/>
      <c r="G100" s="9"/>
    </row>
    <row r="101" spans="2:7" s="3" customFormat="1" ht="15">
      <c r="B101" s="483"/>
      <c r="C101" s="483"/>
      <c r="F101" s="9"/>
      <c r="G101" s="9"/>
    </row>
    <row r="102" spans="2:7" s="3" customFormat="1" ht="15">
      <c r="B102" s="483"/>
      <c r="C102" s="483"/>
      <c r="F102" s="9"/>
      <c r="G102" s="9"/>
    </row>
    <row r="103" spans="2:7" s="3" customFormat="1" ht="15">
      <c r="B103" s="483"/>
      <c r="C103" s="483"/>
      <c r="F103" s="9"/>
      <c r="G103" s="9"/>
    </row>
    <row r="104" spans="2:7" s="3" customFormat="1" ht="15">
      <c r="B104" s="483"/>
      <c r="C104" s="483"/>
      <c r="F104" s="9"/>
      <c r="G104" s="9"/>
    </row>
    <row r="105" spans="2:7" s="3" customFormat="1" ht="15">
      <c r="B105" s="483"/>
      <c r="C105" s="483"/>
      <c r="F105" s="9"/>
      <c r="G105" s="9"/>
    </row>
    <row r="106" spans="2:7" s="3" customFormat="1" ht="15">
      <c r="B106" s="483"/>
      <c r="C106" s="483"/>
      <c r="F106" s="9"/>
      <c r="G106" s="9"/>
    </row>
    <row r="107" spans="2:7" s="3" customFormat="1" ht="15">
      <c r="B107" s="483"/>
      <c r="C107" s="483"/>
      <c r="F107" s="9"/>
      <c r="G107" s="9"/>
    </row>
    <row r="108" spans="2:7" s="3" customFormat="1" ht="15">
      <c r="B108" s="483"/>
      <c r="C108" s="483"/>
      <c r="F108" s="9"/>
      <c r="G108" s="9"/>
    </row>
    <row r="109" spans="2:7" s="3" customFormat="1" ht="15">
      <c r="B109" s="483"/>
      <c r="C109" s="483"/>
      <c r="F109" s="9"/>
      <c r="G109" s="9"/>
    </row>
    <row r="110" spans="2:7" s="3" customFormat="1" ht="15">
      <c r="B110" s="483"/>
      <c r="C110" s="483"/>
      <c r="F110" s="9"/>
      <c r="G110" s="9"/>
    </row>
    <row r="111" spans="2:7" s="3" customFormat="1" ht="15">
      <c r="B111" s="483"/>
      <c r="C111" s="483"/>
      <c r="F111" s="9"/>
      <c r="G111" s="9"/>
    </row>
    <row r="112" spans="2:7" s="3" customFormat="1" ht="15">
      <c r="B112" s="483"/>
      <c r="C112" s="483"/>
      <c r="F112" s="9"/>
      <c r="G112" s="9"/>
    </row>
    <row r="113" spans="2:7" s="3" customFormat="1" ht="15">
      <c r="B113" s="483"/>
      <c r="C113" s="483"/>
      <c r="F113" s="9"/>
      <c r="G113" s="9"/>
    </row>
    <row r="114" spans="2:7" s="3" customFormat="1" ht="15">
      <c r="B114" s="483"/>
      <c r="C114" s="483"/>
      <c r="F114" s="9"/>
      <c r="G114" s="9"/>
    </row>
    <row r="115" spans="2:7" s="3" customFormat="1" ht="15">
      <c r="B115" s="483"/>
      <c r="C115" s="483"/>
      <c r="F115" s="9"/>
      <c r="G115" s="9"/>
    </row>
    <row r="116" spans="2:7" s="3" customFormat="1" ht="15">
      <c r="B116" s="483"/>
      <c r="C116" s="483"/>
      <c r="F116" s="9"/>
      <c r="G116" s="9"/>
    </row>
    <row r="117" spans="2:7" s="3" customFormat="1" ht="15">
      <c r="B117" s="483"/>
      <c r="C117" s="483"/>
      <c r="F117" s="9"/>
      <c r="G117" s="9"/>
    </row>
    <row r="118" spans="2:7" s="3" customFormat="1" ht="15">
      <c r="B118" s="483"/>
      <c r="C118" s="483"/>
      <c r="F118" s="9"/>
      <c r="G118" s="9"/>
    </row>
    <row r="119" spans="2:7" s="3" customFormat="1" ht="15">
      <c r="B119" s="483"/>
      <c r="C119" s="483"/>
      <c r="F119" s="9"/>
      <c r="G119" s="9"/>
    </row>
    <row r="120" spans="2:7" s="3" customFormat="1" ht="15">
      <c r="B120" s="483"/>
      <c r="C120" s="483"/>
      <c r="F120" s="9"/>
      <c r="G120" s="9"/>
    </row>
    <row r="121" spans="2:7" s="3" customFormat="1" ht="15">
      <c r="B121" s="483"/>
      <c r="C121" s="483"/>
      <c r="F121" s="9"/>
      <c r="G121" s="9"/>
    </row>
    <row r="122" spans="2:7" s="3" customFormat="1" ht="15">
      <c r="B122" s="483"/>
      <c r="C122" s="483"/>
      <c r="F122" s="9"/>
      <c r="G122" s="9"/>
    </row>
    <row r="123" spans="2:7" s="3" customFormat="1" ht="15">
      <c r="B123" s="483"/>
      <c r="C123" s="483"/>
      <c r="F123" s="9"/>
      <c r="G123" s="9"/>
    </row>
    <row r="124" spans="2:7" s="3" customFormat="1" ht="15">
      <c r="B124" s="483"/>
      <c r="C124" s="483"/>
      <c r="F124" s="9"/>
      <c r="G124" s="9"/>
    </row>
    <row r="125" spans="2:7" s="3" customFormat="1" ht="15">
      <c r="B125" s="483"/>
      <c r="C125" s="483"/>
      <c r="F125" s="9"/>
      <c r="G125" s="9"/>
    </row>
    <row r="126" spans="2:7" s="3" customFormat="1" ht="15">
      <c r="B126" s="483"/>
      <c r="C126" s="483"/>
      <c r="F126" s="9"/>
      <c r="G126" s="9"/>
    </row>
    <row r="127" spans="2:7" s="3" customFormat="1" ht="15">
      <c r="B127" s="483"/>
      <c r="C127" s="483"/>
      <c r="F127" s="9"/>
      <c r="G127" s="9"/>
    </row>
    <row r="128" spans="2:7" s="3" customFormat="1" ht="15">
      <c r="B128" s="483"/>
      <c r="C128" s="483"/>
      <c r="F128" s="9"/>
      <c r="G128" s="9"/>
    </row>
    <row r="129" spans="2:7" s="3" customFormat="1" ht="15">
      <c r="B129" s="483"/>
      <c r="C129" s="483"/>
      <c r="F129" s="9"/>
      <c r="G129" s="9"/>
    </row>
    <row r="130" spans="2:7" s="3" customFormat="1" ht="15">
      <c r="B130" s="483"/>
      <c r="C130" s="483"/>
      <c r="F130" s="9"/>
      <c r="G130" s="9"/>
    </row>
    <row r="131" spans="2:7" s="3" customFormat="1" ht="15">
      <c r="B131" s="483"/>
      <c r="C131" s="483"/>
      <c r="F131" s="9"/>
      <c r="G131" s="9"/>
    </row>
    <row r="132" spans="2:7" s="3" customFormat="1" ht="15">
      <c r="B132" s="483"/>
      <c r="C132" s="483"/>
      <c r="F132" s="9"/>
      <c r="G132" s="9"/>
    </row>
    <row r="133" spans="2:7" s="3" customFormat="1" ht="15">
      <c r="B133" s="483"/>
      <c r="C133" s="483"/>
      <c r="F133" s="9"/>
      <c r="G133" s="9"/>
    </row>
    <row r="134" spans="2:7" s="3" customFormat="1" ht="15">
      <c r="B134" s="483"/>
      <c r="C134" s="483"/>
      <c r="F134" s="9"/>
      <c r="G134" s="9"/>
    </row>
    <row r="135" spans="2:7" s="3" customFormat="1" ht="15">
      <c r="B135" s="483"/>
      <c r="C135" s="483"/>
      <c r="F135" s="9"/>
      <c r="G135" s="9"/>
    </row>
    <row r="136" spans="2:7" s="3" customFormat="1" ht="15">
      <c r="B136" s="483"/>
      <c r="C136" s="483"/>
      <c r="F136" s="9"/>
      <c r="G136" s="9"/>
    </row>
    <row r="137" spans="2:7" s="3" customFormat="1" ht="15">
      <c r="B137" s="483"/>
      <c r="C137" s="483"/>
      <c r="F137" s="9"/>
      <c r="G137" s="9"/>
    </row>
    <row r="138" spans="2:7" s="3" customFormat="1" ht="15">
      <c r="B138" s="483"/>
      <c r="C138" s="483"/>
      <c r="F138" s="9"/>
      <c r="G138" s="9"/>
    </row>
    <row r="139" spans="2:7" s="3" customFormat="1" ht="15">
      <c r="B139" s="483"/>
      <c r="C139" s="483"/>
      <c r="F139" s="9"/>
      <c r="G139" s="9"/>
    </row>
    <row r="140" spans="2:7" s="3" customFormat="1" ht="15">
      <c r="B140" s="483"/>
      <c r="C140" s="483"/>
      <c r="F140" s="9"/>
      <c r="G140" s="9"/>
    </row>
    <row r="141" spans="2:7" s="3" customFormat="1" ht="15">
      <c r="B141" s="483"/>
      <c r="C141" s="483"/>
      <c r="F141" s="9"/>
      <c r="G141" s="9"/>
    </row>
    <row r="142" spans="2:7" s="3" customFormat="1" ht="15">
      <c r="B142" s="483"/>
      <c r="C142" s="483"/>
      <c r="F142" s="9"/>
      <c r="G142" s="9"/>
    </row>
    <row r="143" spans="2:7" s="3" customFormat="1" ht="15">
      <c r="B143" s="483"/>
      <c r="C143" s="483"/>
      <c r="F143" s="9"/>
      <c r="G143" s="9"/>
    </row>
    <row r="144" spans="2:7" s="3" customFormat="1" ht="15">
      <c r="B144" s="483"/>
      <c r="C144" s="483"/>
      <c r="F144" s="9"/>
      <c r="G144" s="9"/>
    </row>
    <row r="145" spans="2:7" s="3" customFormat="1" ht="15">
      <c r="B145" s="483"/>
      <c r="C145" s="483"/>
      <c r="F145" s="9"/>
      <c r="G145" s="9"/>
    </row>
    <row r="146" spans="2:7" s="3" customFormat="1" ht="15">
      <c r="B146" s="483"/>
      <c r="C146" s="483"/>
      <c r="F146" s="9"/>
      <c r="G146" s="9"/>
    </row>
    <row r="147" spans="2:7" s="3" customFormat="1" ht="15">
      <c r="B147" s="483"/>
      <c r="C147" s="483"/>
      <c r="F147" s="9"/>
      <c r="G147" s="9"/>
    </row>
    <row r="148" spans="2:7" s="3" customFormat="1" ht="15">
      <c r="B148" s="483"/>
      <c r="C148" s="483"/>
      <c r="F148" s="9"/>
      <c r="G148" s="9"/>
    </row>
    <row r="149" spans="2:7" s="3" customFormat="1" ht="15">
      <c r="B149" s="483"/>
      <c r="C149" s="483"/>
      <c r="F149" s="9"/>
      <c r="G149" s="9"/>
    </row>
    <row r="150" spans="2:7" s="3" customFormat="1" ht="15">
      <c r="B150" s="483"/>
      <c r="C150" s="483"/>
      <c r="F150" s="9"/>
      <c r="G150" s="9"/>
    </row>
    <row r="151" spans="2:7" s="3" customFormat="1" ht="15">
      <c r="B151" s="483"/>
      <c r="C151" s="483"/>
      <c r="F151" s="9"/>
      <c r="G151" s="9"/>
    </row>
    <row r="152" spans="2:7" s="3" customFormat="1" ht="15">
      <c r="B152" s="483"/>
      <c r="C152" s="483"/>
      <c r="F152" s="9"/>
      <c r="G152" s="9"/>
    </row>
    <row r="153" spans="2:7" s="3" customFormat="1" ht="15">
      <c r="B153" s="483"/>
      <c r="C153" s="483"/>
      <c r="F153" s="9"/>
      <c r="G153" s="9"/>
    </row>
    <row r="154" spans="2:7" s="3" customFormat="1" ht="15">
      <c r="B154" s="483"/>
      <c r="C154" s="483"/>
      <c r="F154" s="9"/>
      <c r="G154" s="9"/>
    </row>
    <row r="155" spans="2:7" s="3" customFormat="1" ht="15">
      <c r="B155" s="483"/>
      <c r="C155" s="483"/>
      <c r="F155" s="9"/>
      <c r="G155" s="9"/>
    </row>
    <row r="156" spans="2:7" s="3" customFormat="1" ht="15">
      <c r="B156" s="483"/>
      <c r="C156" s="483"/>
      <c r="F156" s="9"/>
      <c r="G156" s="9"/>
    </row>
    <row r="157" spans="2:7" s="3" customFormat="1" ht="15">
      <c r="B157" s="483"/>
      <c r="C157" s="483"/>
      <c r="F157" s="9"/>
      <c r="G157" s="9"/>
    </row>
    <row r="158" spans="2:7" s="3" customFormat="1" ht="15">
      <c r="B158" s="483"/>
      <c r="C158" s="483"/>
      <c r="F158" s="9"/>
      <c r="G158" s="9"/>
    </row>
    <row r="159" spans="2:7" s="3" customFormat="1" ht="15">
      <c r="B159" s="483"/>
      <c r="C159" s="483"/>
      <c r="F159" s="9"/>
      <c r="G159" s="9"/>
    </row>
    <row r="160" spans="2:7" s="3" customFormat="1" ht="15">
      <c r="B160" s="483"/>
      <c r="C160" s="483"/>
      <c r="F160" s="9"/>
      <c r="G160" s="9"/>
    </row>
    <row r="161" spans="2:7" s="3" customFormat="1" ht="15">
      <c r="B161" s="483"/>
      <c r="C161" s="483"/>
      <c r="F161" s="9"/>
      <c r="G161" s="9"/>
    </row>
    <row r="162" spans="2:7" s="3" customFormat="1" ht="15">
      <c r="B162" s="483"/>
      <c r="C162" s="483"/>
      <c r="F162" s="9"/>
      <c r="G162" s="9"/>
    </row>
    <row r="163" spans="2:7" s="3" customFormat="1" ht="15">
      <c r="B163" s="483"/>
      <c r="C163" s="483"/>
      <c r="F163" s="9"/>
      <c r="G163" s="9"/>
    </row>
    <row r="164" spans="2:7" s="3" customFormat="1" ht="15">
      <c r="B164" s="483"/>
      <c r="C164" s="483"/>
      <c r="F164" s="9"/>
      <c r="G164" s="9"/>
    </row>
    <row r="165" spans="2:7" s="3" customFormat="1" ht="15">
      <c r="B165" s="483"/>
      <c r="C165" s="483"/>
      <c r="F165" s="9"/>
      <c r="G165" s="9"/>
    </row>
    <row r="166" spans="2:7" s="3" customFormat="1" ht="15">
      <c r="B166" s="483"/>
      <c r="C166" s="483"/>
      <c r="F166" s="9"/>
      <c r="G166" s="9"/>
    </row>
    <row r="167" spans="2:7" s="3" customFormat="1" ht="15">
      <c r="B167" s="483"/>
      <c r="C167" s="483"/>
      <c r="F167" s="9"/>
      <c r="G167" s="9"/>
    </row>
    <row r="168" spans="2:7" s="3" customFormat="1" ht="15">
      <c r="B168" s="483"/>
      <c r="C168" s="483"/>
      <c r="F168" s="9"/>
      <c r="G168" s="9"/>
    </row>
    <row r="169" spans="2:7" s="3" customFormat="1" ht="15">
      <c r="B169" s="483"/>
      <c r="C169" s="483"/>
      <c r="F169" s="9"/>
      <c r="G169" s="9"/>
    </row>
    <row r="170" spans="2:7" s="3" customFormat="1" ht="15">
      <c r="B170" s="483"/>
      <c r="C170" s="483"/>
      <c r="F170" s="9"/>
      <c r="G170" s="9"/>
    </row>
    <row r="171" spans="2:7" s="3" customFormat="1" ht="15">
      <c r="B171" s="483"/>
      <c r="C171" s="483"/>
      <c r="F171" s="9"/>
      <c r="G171" s="9"/>
    </row>
    <row r="172" spans="2:7" s="3" customFormat="1" ht="15">
      <c r="B172" s="483"/>
      <c r="C172" s="483"/>
      <c r="F172" s="9"/>
      <c r="G172" s="9"/>
    </row>
    <row r="173" spans="2:7" s="3" customFormat="1" ht="15">
      <c r="B173" s="483"/>
      <c r="C173" s="483"/>
      <c r="F173" s="9"/>
      <c r="G173" s="9"/>
    </row>
    <row r="174" spans="2:7" s="3" customFormat="1" ht="15">
      <c r="B174" s="483"/>
      <c r="C174" s="483"/>
      <c r="F174" s="9"/>
      <c r="G174" s="9"/>
    </row>
    <row r="175" spans="2:7" s="3" customFormat="1" ht="15">
      <c r="B175" s="483"/>
      <c r="C175" s="483"/>
      <c r="F175" s="9"/>
      <c r="G175" s="9"/>
    </row>
    <row r="176" spans="2:7" s="3" customFormat="1" ht="15">
      <c r="B176" s="483"/>
      <c r="C176" s="483"/>
      <c r="F176" s="9"/>
      <c r="G176" s="9"/>
    </row>
    <row r="177" spans="2:7" s="3" customFormat="1" ht="15">
      <c r="B177" s="483"/>
      <c r="C177" s="483"/>
      <c r="F177" s="9"/>
      <c r="G177" s="9"/>
    </row>
    <row r="178" spans="2:7" s="3" customFormat="1" ht="15">
      <c r="B178" s="483"/>
      <c r="C178" s="483"/>
      <c r="F178" s="9"/>
      <c r="G178" s="9"/>
    </row>
    <row r="179" spans="2:7" s="3" customFormat="1" ht="15">
      <c r="B179" s="483"/>
      <c r="C179" s="483"/>
      <c r="F179" s="9"/>
      <c r="G179" s="9"/>
    </row>
    <row r="180" spans="2:7" s="3" customFormat="1" ht="15">
      <c r="B180" s="483"/>
      <c r="C180" s="483"/>
      <c r="F180" s="9"/>
      <c r="G180" s="9"/>
    </row>
    <row r="181" spans="2:7" s="3" customFormat="1" ht="15">
      <c r="B181" s="483"/>
      <c r="C181" s="483"/>
      <c r="F181" s="9"/>
      <c r="G181" s="9"/>
    </row>
    <row r="182" spans="2:7" s="3" customFormat="1" ht="15">
      <c r="B182" s="483"/>
      <c r="C182" s="483"/>
      <c r="F182" s="9"/>
      <c r="G182" s="9"/>
    </row>
    <row r="183" spans="2:7" s="3" customFormat="1" ht="15">
      <c r="B183" s="483"/>
      <c r="C183" s="483"/>
      <c r="F183" s="9"/>
      <c r="G183" s="9"/>
    </row>
    <row r="184" spans="2:7" s="3" customFormat="1" ht="15">
      <c r="B184" s="483"/>
      <c r="C184" s="483"/>
      <c r="F184" s="9"/>
      <c r="G184" s="9"/>
    </row>
    <row r="185" spans="2:7" s="3" customFormat="1" ht="15">
      <c r="B185" s="483"/>
      <c r="C185" s="483"/>
      <c r="F185" s="9"/>
      <c r="G185" s="9"/>
    </row>
    <row r="186" spans="2:7" s="3" customFormat="1" ht="15">
      <c r="B186" s="483"/>
      <c r="C186" s="483"/>
      <c r="F186" s="9"/>
      <c r="G186" s="9"/>
    </row>
    <row r="187" spans="2:7" s="3" customFormat="1" ht="15">
      <c r="B187" s="483"/>
      <c r="C187" s="483"/>
      <c r="F187" s="9"/>
      <c r="G187" s="9"/>
    </row>
    <row r="188" spans="2:7" s="3" customFormat="1" ht="15">
      <c r="B188" s="483"/>
      <c r="C188" s="483"/>
      <c r="F188" s="9"/>
      <c r="G188" s="9"/>
    </row>
    <row r="189" spans="2:7" s="3" customFormat="1" ht="15">
      <c r="B189" s="483"/>
      <c r="C189" s="483"/>
      <c r="F189" s="9"/>
      <c r="G189" s="9"/>
    </row>
    <row r="190" spans="2:7" s="3" customFormat="1" ht="15">
      <c r="B190" s="483"/>
      <c r="C190" s="483"/>
      <c r="F190" s="9"/>
      <c r="G190" s="9"/>
    </row>
    <row r="191" spans="2:7" s="3" customFormat="1" ht="15">
      <c r="B191" s="483"/>
      <c r="C191" s="483"/>
      <c r="F191" s="9"/>
      <c r="G191" s="9"/>
    </row>
    <row r="192" spans="2:7" s="3" customFormat="1" ht="15">
      <c r="B192" s="483"/>
      <c r="C192" s="483"/>
      <c r="F192" s="9"/>
      <c r="G192" s="9"/>
    </row>
    <row r="193" spans="2:7" s="3" customFormat="1" ht="15">
      <c r="B193" s="483"/>
      <c r="C193" s="483"/>
      <c r="F193" s="9"/>
      <c r="G193" s="9"/>
    </row>
    <row r="194" spans="2:7" s="3" customFormat="1" ht="15">
      <c r="B194" s="483"/>
      <c r="C194" s="483"/>
      <c r="F194" s="9"/>
      <c r="G194" s="9"/>
    </row>
    <row r="195" spans="2:7" s="3" customFormat="1" ht="15">
      <c r="B195" s="483"/>
      <c r="C195" s="483"/>
      <c r="F195" s="9"/>
      <c r="G195" s="9"/>
    </row>
    <row r="196" spans="2:7" s="3" customFormat="1" ht="15">
      <c r="B196" s="483"/>
      <c r="C196" s="483"/>
      <c r="F196" s="9"/>
      <c r="G196" s="9"/>
    </row>
    <row r="197" spans="2:7" s="3" customFormat="1" ht="15">
      <c r="B197" s="483"/>
      <c r="C197" s="483"/>
      <c r="F197" s="9"/>
      <c r="G197" s="9"/>
    </row>
    <row r="198" spans="2:7" s="3" customFormat="1" ht="15">
      <c r="B198" s="483"/>
      <c r="C198" s="483"/>
      <c r="F198" s="9"/>
      <c r="G198" s="9"/>
    </row>
    <row r="199" spans="2:7" s="3" customFormat="1" ht="15">
      <c r="B199" s="483"/>
      <c r="C199" s="483"/>
      <c r="F199" s="9"/>
      <c r="G199" s="9"/>
    </row>
    <row r="200" spans="2:7" s="3" customFormat="1" ht="15">
      <c r="B200" s="483"/>
      <c r="C200" s="483"/>
      <c r="F200" s="9"/>
      <c r="G200" s="9"/>
    </row>
    <row r="201" spans="2:7" s="3" customFormat="1" ht="15">
      <c r="B201" s="483"/>
      <c r="C201" s="483"/>
      <c r="F201" s="9"/>
      <c r="G201" s="9"/>
    </row>
    <row r="202" spans="2:7" s="3" customFormat="1" ht="15">
      <c r="B202" s="483"/>
      <c r="C202" s="483"/>
      <c r="F202" s="9"/>
      <c r="G202" s="9"/>
    </row>
    <row r="203" spans="2:11" s="3" customFormat="1" ht="15">
      <c r="B203" s="483"/>
      <c r="C203" s="483"/>
      <c r="E203" s="1"/>
      <c r="F203" s="10"/>
      <c r="G203" s="10"/>
      <c r="H203" s="1"/>
      <c r="I203" s="1"/>
      <c r="J203" s="1"/>
      <c r="K203" s="1"/>
    </row>
    <row r="204" spans="2:11" s="3" customFormat="1" ht="15">
      <c r="B204" s="483"/>
      <c r="C204" s="483"/>
      <c r="E204" s="1"/>
      <c r="F204" s="10"/>
      <c r="G204" s="10"/>
      <c r="H204" s="1"/>
      <c r="I204" s="1"/>
      <c r="J204" s="1"/>
      <c r="K204" s="1"/>
    </row>
    <row r="205" spans="2:11" s="3" customFormat="1" ht="15">
      <c r="B205" s="483"/>
      <c r="C205" s="483"/>
      <c r="E205" s="1"/>
      <c r="F205" s="10"/>
      <c r="G205" s="10"/>
      <c r="H205" s="1"/>
      <c r="I205" s="1"/>
      <c r="J205" s="1"/>
      <c r="K205" s="1"/>
    </row>
  </sheetData>
  <sheetProtection sheet="1"/>
  <mergeCells count="11">
    <mergeCell ref="M42:S42"/>
    <mergeCell ref="Q39:R39"/>
    <mergeCell ref="Q36:R36"/>
    <mergeCell ref="M20:Q20"/>
    <mergeCell ref="M17:Q17"/>
    <mergeCell ref="M33:S33"/>
    <mergeCell ref="E11:J12"/>
    <mergeCell ref="D7:M7"/>
    <mergeCell ref="M32:T32"/>
    <mergeCell ref="N34:O34"/>
    <mergeCell ref="Q34:R34"/>
  </mergeCells>
  <dataValidations count="5">
    <dataValidation type="decimal" allowBlank="1" showInputMessage="1" showErrorMessage="1" error="Efficiency cannot be larger than 100%&#10;" sqref="F9:F10">
      <formula1>0</formula1>
      <formula2>1</formula2>
    </dataValidation>
    <dataValidation type="whole" allowBlank="1" showInputMessage="1" showErrorMessage="1" error="Must not exceed 100%" sqref="N37">
      <formula1>0</formula1>
      <formula2>100</formula2>
    </dataValidation>
    <dataValidation type="decimal" allowBlank="1" showInputMessage="1" showErrorMessage="1" error="Emission factor cannot be larger than 100%" sqref="I19:I31">
      <formula1>0</formula1>
      <formula2>1</formula2>
    </dataValidation>
    <dataValidation type="whole" operator="greaterThan" allowBlank="1" showInputMessage="1" showErrorMessage="1" error="Please enter whole number" sqref="F20:F31">
      <formula1>0</formula1>
    </dataValidation>
    <dataValidation type="decimal" operator="greaterThan" allowBlank="1" showInputMessage="1" showErrorMessage="1" sqref="G20:G31">
      <formula1>0</formula1>
    </dataValidation>
  </dataValidations>
  <printOptions horizontalCentered="1"/>
  <pageMargins left="0.5" right="0.5" top="0.236220472440945" bottom="0.196850393700787" header="0.511811023622047" footer="0.511811023622047"/>
  <pageSetup fitToHeight="1" fitToWidth="1" orientation="landscape" scale="95" r:id="rId2"/>
  <headerFooter alignWithMargins="0">
    <oddHeader>&amp;R&amp;D</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U202"/>
  <sheetViews>
    <sheetView showGridLines="0" showOutlineSymbols="0" zoomScalePageLayoutView="0" workbookViewId="0" topLeftCell="A1">
      <selection activeCell="A1" sqref="A1"/>
    </sheetView>
  </sheetViews>
  <sheetFormatPr defaultColWidth="10.875" defaultRowHeight="12"/>
  <cols>
    <col min="1" max="1" width="11.875" style="1" customWidth="1"/>
    <col min="2" max="2" width="16.75390625" style="479" customWidth="1"/>
    <col min="3" max="3" width="2.875" style="479" customWidth="1"/>
    <col min="4" max="4" width="10.875" style="1" customWidth="1"/>
    <col min="5" max="5" width="52.00390625" style="1" customWidth="1"/>
    <col min="6" max="6" width="11.875" style="10" customWidth="1"/>
    <col min="7" max="7" width="18.625" style="10" customWidth="1"/>
    <col min="8" max="8" width="14.125" style="1" bestFit="1" customWidth="1"/>
    <col min="9" max="9" width="22.125" style="1" customWidth="1"/>
    <col min="10" max="10" width="17.75390625" style="1" customWidth="1"/>
    <col min="11" max="11" width="18.75390625" style="1" customWidth="1"/>
    <col min="12" max="12" width="4.75390625" style="1" customWidth="1"/>
    <col min="13" max="13" width="24.125" style="1" customWidth="1"/>
    <col min="14" max="14" width="31.125" style="1" customWidth="1"/>
    <col min="15" max="15" width="8.625" style="1" customWidth="1"/>
    <col min="16" max="16" width="13.00390625" style="1" customWidth="1"/>
    <col min="17" max="17" width="10.125" style="1" customWidth="1"/>
    <col min="18" max="18" width="5.375" style="1" customWidth="1"/>
    <col min="19" max="19" width="8.25390625" style="1" customWidth="1"/>
    <col min="20" max="20" width="4.25390625" style="1" customWidth="1"/>
    <col min="21" max="21" width="10.875" style="1" customWidth="1"/>
    <col min="22" max="22" width="5.25390625" style="1" customWidth="1"/>
    <col min="23" max="16384" width="10.875" style="1" customWidth="1"/>
  </cols>
  <sheetData>
    <row r="1" spans="4:21" ht="12">
      <c r="D1" s="267"/>
      <c r="E1" s="267"/>
      <c r="F1" s="318"/>
      <c r="G1" s="318"/>
      <c r="H1" s="267"/>
      <c r="I1" s="267"/>
      <c r="J1" s="267"/>
      <c r="K1" s="267"/>
      <c r="L1" s="267"/>
      <c r="M1" s="267"/>
      <c r="N1" s="267"/>
      <c r="O1" s="267"/>
      <c r="P1" s="267"/>
      <c r="Q1" s="267"/>
      <c r="R1" s="267"/>
      <c r="S1" s="267"/>
      <c r="T1" s="267"/>
      <c r="U1" s="267"/>
    </row>
    <row r="2" spans="4:21" ht="12">
      <c r="D2" s="267"/>
      <c r="E2" s="267"/>
      <c r="F2" s="318"/>
      <c r="G2" s="318"/>
      <c r="H2" s="267"/>
      <c r="I2" s="267"/>
      <c r="J2" s="267"/>
      <c r="K2" s="267"/>
      <c r="L2" s="267"/>
      <c r="M2" s="267"/>
      <c r="N2" s="267"/>
      <c r="O2" s="267"/>
      <c r="P2" s="267"/>
      <c r="Q2" s="267"/>
      <c r="R2" s="267"/>
      <c r="S2" s="267"/>
      <c r="T2" s="267"/>
      <c r="U2" s="267"/>
    </row>
    <row r="3" spans="4:21" ht="12">
      <c r="D3" s="267"/>
      <c r="E3" s="267"/>
      <c r="F3" s="318"/>
      <c r="G3" s="318"/>
      <c r="H3" s="267"/>
      <c r="I3" s="267"/>
      <c r="J3" s="267"/>
      <c r="K3" s="267"/>
      <c r="L3" s="267"/>
      <c r="M3" s="267"/>
      <c r="N3" s="267"/>
      <c r="O3" s="267"/>
      <c r="P3" s="267"/>
      <c r="Q3" s="267"/>
      <c r="R3" s="267"/>
      <c r="S3" s="267"/>
      <c r="T3" s="267"/>
      <c r="U3" s="267"/>
    </row>
    <row r="4" spans="4:21" ht="12">
      <c r="D4" s="267"/>
      <c r="E4" s="267"/>
      <c r="F4" s="318"/>
      <c r="G4" s="318"/>
      <c r="H4" s="267"/>
      <c r="I4" s="267"/>
      <c r="J4" s="267"/>
      <c r="K4" s="267"/>
      <c r="L4" s="267"/>
      <c r="M4" s="267"/>
      <c r="N4" s="267"/>
      <c r="O4" s="267"/>
      <c r="P4" s="267"/>
      <c r="Q4" s="267"/>
      <c r="R4" s="267"/>
      <c r="S4" s="267"/>
      <c r="T4" s="267"/>
      <c r="U4" s="267"/>
    </row>
    <row r="5" spans="4:21" ht="15" customHeight="1">
      <c r="D5" s="521" t="s">
        <v>33</v>
      </c>
      <c r="E5" s="521"/>
      <c r="F5" s="318"/>
      <c r="G5" s="318"/>
      <c r="H5" s="267"/>
      <c r="I5" s="267"/>
      <c r="J5" s="267"/>
      <c r="K5" s="267"/>
      <c r="L5" s="267"/>
      <c r="M5" s="267"/>
      <c r="N5" s="267"/>
      <c r="O5" s="267"/>
      <c r="P5" s="267"/>
      <c r="Q5" s="267"/>
      <c r="R5" s="267"/>
      <c r="S5" s="267"/>
      <c r="T5" s="267"/>
      <c r="U5" s="267"/>
    </row>
    <row r="6" spans="2:21" s="14" customFormat="1" ht="27" customHeight="1">
      <c r="B6" s="480"/>
      <c r="C6" s="480"/>
      <c r="D6" s="280" t="str">
        <f>Instructions!C5</f>
        <v>Version: 3.3, Last Updated: June 1, 2015 by SI, AK, CS &amp; ZI</v>
      </c>
      <c r="E6" s="280"/>
      <c r="F6" s="454"/>
      <c r="G6" s="454"/>
      <c r="H6" s="280"/>
      <c r="I6" s="280"/>
      <c r="J6" s="280"/>
      <c r="K6" s="280"/>
      <c r="L6" s="280"/>
      <c r="M6" s="280"/>
      <c r="N6" s="280"/>
      <c r="O6" s="280"/>
      <c r="P6" s="280"/>
      <c r="Q6" s="280"/>
      <c r="R6" s="280"/>
      <c r="S6" s="280"/>
      <c r="T6" s="280"/>
      <c r="U6" s="280"/>
    </row>
    <row r="7" spans="2:16" s="20" customFormat="1" ht="18.75" customHeight="1">
      <c r="B7" s="481"/>
      <c r="C7" s="481"/>
      <c r="D7" s="504" t="s">
        <v>194</v>
      </c>
      <c r="E7" s="505"/>
      <c r="F7" s="505"/>
      <c r="G7" s="505"/>
      <c r="H7" s="505"/>
      <c r="I7" s="505"/>
      <c r="J7" s="505"/>
      <c r="K7" s="505"/>
      <c r="L7" s="505"/>
      <c r="M7" s="506"/>
      <c r="P7" s="267"/>
    </row>
    <row r="8" spans="2:16" s="249" customFormat="1" ht="18.75" customHeight="1">
      <c r="B8" s="482"/>
      <c r="C8" s="482"/>
      <c r="D8" s="157"/>
      <c r="E8" s="246"/>
      <c r="F8" s="246"/>
      <c r="G8" s="157"/>
      <c r="H8" s="157"/>
      <c r="I8" s="157"/>
      <c r="J8" s="157"/>
      <c r="K8" s="157"/>
      <c r="L8" s="157"/>
      <c r="M8" s="157"/>
      <c r="P8" s="319"/>
    </row>
    <row r="9" spans="2:11" s="20" customFormat="1" ht="18.75" customHeight="1">
      <c r="B9" s="483"/>
      <c r="C9" s="483"/>
      <c r="D9" s="155"/>
      <c r="E9" s="439" t="s">
        <v>89</v>
      </c>
      <c r="F9" s="173">
        <v>0</v>
      </c>
      <c r="G9" s="161" t="s">
        <v>161</v>
      </c>
      <c r="H9" s="155"/>
      <c r="I9" s="155"/>
      <c r="J9" s="155"/>
      <c r="K9" s="155"/>
    </row>
    <row r="10" spans="2:11" s="20" customFormat="1" ht="18.75" customHeight="1">
      <c r="B10" s="483"/>
      <c r="C10" s="483"/>
      <c r="D10" s="155"/>
      <c r="E10" s="439" t="s">
        <v>155</v>
      </c>
      <c r="F10" s="173">
        <v>0</v>
      </c>
      <c r="G10" s="161" t="s">
        <v>161</v>
      </c>
      <c r="H10" s="155"/>
      <c r="I10" s="155"/>
      <c r="J10" s="155"/>
      <c r="K10" s="155"/>
    </row>
    <row r="11" spans="2:14" s="20" customFormat="1" ht="18.75" customHeight="1">
      <c r="B11" s="483"/>
      <c r="C11" s="483"/>
      <c r="D11" s="155"/>
      <c r="E11" s="502" t="s">
        <v>191</v>
      </c>
      <c r="F11" s="502"/>
      <c r="G11" s="502"/>
      <c r="H11" s="502"/>
      <c r="I11" s="502"/>
      <c r="J11" s="502"/>
      <c r="K11" s="256"/>
      <c r="L11" s="256"/>
      <c r="M11" s="256"/>
      <c r="N11" s="267"/>
    </row>
    <row r="12" spans="2:21" ht="15.75">
      <c r="B12" s="483"/>
      <c r="C12" s="483"/>
      <c r="D12" s="267"/>
      <c r="E12" s="503"/>
      <c r="F12" s="503"/>
      <c r="G12" s="503"/>
      <c r="H12" s="503"/>
      <c r="I12" s="503"/>
      <c r="J12" s="503"/>
      <c r="K12" s="320"/>
      <c r="L12" s="267"/>
      <c r="M12" s="20"/>
      <c r="N12" s="20"/>
      <c r="O12" s="267"/>
      <c r="P12" s="267"/>
      <c r="Q12" s="267"/>
      <c r="R12" s="267"/>
      <c r="S12" s="267"/>
      <c r="T12" s="267"/>
      <c r="U12" s="267"/>
    </row>
    <row r="13" spans="2:21" ht="24.75" customHeight="1">
      <c r="B13" s="483"/>
      <c r="C13" s="483"/>
      <c r="D13" s="267"/>
      <c r="E13" s="269" t="s">
        <v>175</v>
      </c>
      <c r="F13" s="270"/>
      <c r="G13" s="270"/>
      <c r="H13" s="271"/>
      <c r="I13" s="271"/>
      <c r="J13" s="271"/>
      <c r="K13" s="272"/>
      <c r="L13" s="268"/>
      <c r="M13" s="268"/>
      <c r="N13" s="268"/>
      <c r="O13" s="268"/>
      <c r="P13" s="268"/>
      <c r="Q13" s="268"/>
      <c r="R13" s="268"/>
      <c r="S13" s="268"/>
      <c r="T13" s="268"/>
      <c r="U13" s="268"/>
    </row>
    <row r="14" spans="2:21" s="2" customFormat="1" ht="24.75" customHeight="1">
      <c r="B14" s="483"/>
      <c r="C14" s="483"/>
      <c r="D14" s="68"/>
      <c r="E14" s="273" t="s">
        <v>105</v>
      </c>
      <c r="F14" s="274"/>
      <c r="G14" s="274"/>
      <c r="H14" s="275"/>
      <c r="I14" s="275"/>
      <c r="J14" s="275"/>
      <c r="K14" s="276"/>
      <c r="L14" s="295"/>
      <c r="M14" s="64" t="s">
        <v>49</v>
      </c>
      <c r="N14" s="295"/>
      <c r="O14" s="295"/>
      <c r="P14" s="295"/>
      <c r="Q14" s="295"/>
      <c r="R14" s="295"/>
      <c r="S14" s="295"/>
      <c r="T14" s="295"/>
      <c r="U14" s="295"/>
    </row>
    <row r="15" spans="2:21" s="14" customFormat="1" ht="24.75" customHeight="1">
      <c r="B15" s="483"/>
      <c r="C15" s="483"/>
      <c r="D15" s="280"/>
      <c r="E15" s="277" t="s">
        <v>93</v>
      </c>
      <c r="F15" s="321"/>
      <c r="G15" s="321"/>
      <c r="H15" s="322"/>
      <c r="I15" s="323"/>
      <c r="J15" s="323"/>
      <c r="K15" s="324"/>
      <c r="L15" s="297"/>
      <c r="M15" s="67" t="s">
        <v>42</v>
      </c>
      <c r="N15" s="65">
        <v>0.955</v>
      </c>
      <c r="O15" s="297"/>
      <c r="P15" s="297"/>
      <c r="Q15" s="297"/>
      <c r="R15" s="297"/>
      <c r="S15" s="297"/>
      <c r="T15" s="297"/>
      <c r="U15" s="297"/>
    </row>
    <row r="16" spans="2:21" s="5" customFormat="1" ht="15.75">
      <c r="B16" s="483"/>
      <c r="C16" s="483"/>
      <c r="D16" s="281"/>
      <c r="E16" s="278" t="s">
        <v>0</v>
      </c>
      <c r="F16" s="278" t="s">
        <v>1</v>
      </c>
      <c r="G16" s="278" t="s">
        <v>2</v>
      </c>
      <c r="H16" s="278" t="s">
        <v>3</v>
      </c>
      <c r="I16" s="325" t="s">
        <v>39</v>
      </c>
      <c r="J16" s="325" t="s">
        <v>44</v>
      </c>
      <c r="K16" s="325" t="s">
        <v>92</v>
      </c>
      <c r="L16" s="297"/>
      <c r="M16" s="25" t="s">
        <v>45</v>
      </c>
      <c r="N16" s="63"/>
      <c r="O16" s="297"/>
      <c r="P16" s="297"/>
      <c r="Q16" s="297"/>
      <c r="R16" s="297"/>
      <c r="S16" s="297"/>
      <c r="T16" s="297"/>
      <c r="U16" s="297"/>
    </row>
    <row r="17" spans="2:21" s="4" customFormat="1" ht="68.25" customHeight="1">
      <c r="B17" s="483"/>
      <c r="C17" s="483"/>
      <c r="D17" s="268"/>
      <c r="E17" s="279" t="s">
        <v>134</v>
      </c>
      <c r="F17" s="279" t="s">
        <v>8</v>
      </c>
      <c r="G17" s="279" t="s">
        <v>168</v>
      </c>
      <c r="H17" s="279" t="s">
        <v>169</v>
      </c>
      <c r="I17" s="279" t="s">
        <v>43</v>
      </c>
      <c r="J17" s="279" t="s">
        <v>170</v>
      </c>
      <c r="K17" s="279" t="s">
        <v>171</v>
      </c>
      <c r="L17" s="297"/>
      <c r="M17" s="326" t="s">
        <v>47</v>
      </c>
      <c r="N17" s="297"/>
      <c r="O17" s="297"/>
      <c r="P17" s="297"/>
      <c r="Q17" s="297"/>
      <c r="R17" s="297"/>
      <c r="S17" s="297"/>
      <c r="T17" s="297"/>
      <c r="U17" s="297"/>
    </row>
    <row r="18" spans="2:21" s="4" customFormat="1" ht="15.75">
      <c r="B18" s="483"/>
      <c r="C18" s="483"/>
      <c r="D18" s="268"/>
      <c r="E18" s="279"/>
      <c r="F18" s="279" t="s">
        <v>11</v>
      </c>
      <c r="G18" s="279" t="s">
        <v>10</v>
      </c>
      <c r="H18" s="279" t="s">
        <v>7</v>
      </c>
      <c r="I18" s="279" t="s">
        <v>40</v>
      </c>
      <c r="J18" s="279" t="s">
        <v>7</v>
      </c>
      <c r="K18" s="279" t="s">
        <v>7</v>
      </c>
      <c r="L18" s="297"/>
      <c r="M18" s="297"/>
      <c r="N18" s="297"/>
      <c r="O18" s="297"/>
      <c r="P18" s="297"/>
      <c r="Q18" s="297"/>
      <c r="R18" s="297"/>
      <c r="S18" s="297"/>
      <c r="T18" s="297"/>
      <c r="U18" s="297"/>
    </row>
    <row r="19" spans="2:21" s="11" customFormat="1" ht="24.75" customHeight="1">
      <c r="B19" s="483"/>
      <c r="C19" s="483"/>
      <c r="D19" s="295"/>
      <c r="E19" s="327" t="s">
        <v>48</v>
      </c>
      <c r="F19" s="328">
        <v>150</v>
      </c>
      <c r="G19" s="329">
        <v>8.9</v>
      </c>
      <c r="H19" s="291">
        <f>(G19*F19)/1000</f>
        <v>1.335</v>
      </c>
      <c r="I19" s="330">
        <f>N15</f>
        <v>0.955</v>
      </c>
      <c r="J19" s="331">
        <f>IF(I19=0,H19,H19*I19)</f>
        <v>1.2749249999999999</v>
      </c>
      <c r="K19" s="291">
        <f>IF(J19=0,J19,((1-($F$9*F$10))*J19))</f>
        <v>1.2749249999999999</v>
      </c>
      <c r="L19" s="297"/>
      <c r="M19" s="26" t="s">
        <v>16</v>
      </c>
      <c r="N19" s="24"/>
      <c r="O19" s="22"/>
      <c r="P19" s="296"/>
      <c r="Q19" s="23"/>
      <c r="R19" s="22"/>
      <c r="S19" s="22"/>
      <c r="T19" s="296"/>
      <c r="U19" s="297"/>
    </row>
    <row r="20" spans="2:21" s="3" customFormat="1" ht="24.75" customHeight="1" thickBot="1">
      <c r="B20" s="483"/>
      <c r="C20" s="483"/>
      <c r="D20" s="297"/>
      <c r="E20" s="288"/>
      <c r="F20" s="289"/>
      <c r="G20" s="290"/>
      <c r="H20" s="291">
        <f aca="true" t="shared" si="0" ref="H20:H31">(G20*F20)/1000</f>
        <v>0</v>
      </c>
      <c r="I20" s="292"/>
      <c r="J20" s="293">
        <f aca="true" t="shared" si="1" ref="J20:J31">IF(I20=0,H20,H20*I20)</f>
        <v>0</v>
      </c>
      <c r="K20" s="293">
        <f aca="true" t="shared" si="2" ref="K20:K32">IF(J20=0,J20,((1-($F$9*F$10))*J20))</f>
        <v>0</v>
      </c>
      <c r="L20" s="297"/>
      <c r="M20" s="33" t="s">
        <v>21</v>
      </c>
      <c r="N20" s="33"/>
      <c r="O20" s="33"/>
      <c r="P20" s="33"/>
      <c r="Q20" s="33"/>
      <c r="R20" s="34"/>
      <c r="S20" s="34"/>
      <c r="T20" s="34"/>
      <c r="U20" s="297"/>
    </row>
    <row r="21" spans="2:21" s="3" customFormat="1" ht="24.75" customHeight="1">
      <c r="B21" s="6"/>
      <c r="C21" s="6"/>
      <c r="D21" s="297"/>
      <c r="E21" s="288"/>
      <c r="F21" s="289"/>
      <c r="G21" s="290"/>
      <c r="H21" s="291">
        <f t="shared" si="0"/>
        <v>0</v>
      </c>
      <c r="I21" s="292"/>
      <c r="J21" s="293">
        <f t="shared" si="1"/>
        <v>0</v>
      </c>
      <c r="K21" s="293">
        <f t="shared" si="2"/>
        <v>0</v>
      </c>
      <c r="L21" s="297"/>
      <c r="M21" s="34"/>
      <c r="N21" s="260" t="s">
        <v>19</v>
      </c>
      <c r="O21" s="261"/>
      <c r="P21" s="261"/>
      <c r="Q21" s="262" t="s">
        <v>20</v>
      </c>
      <c r="R21" s="263"/>
      <c r="S21" s="22"/>
      <c r="T21" s="33"/>
      <c r="U21" s="297"/>
    </row>
    <row r="22" spans="2:21" s="3" customFormat="1" ht="24.75" customHeight="1" thickBot="1">
      <c r="B22" s="6"/>
      <c r="C22" s="6"/>
      <c r="D22" s="297"/>
      <c r="E22" s="288"/>
      <c r="F22" s="289"/>
      <c r="G22" s="290"/>
      <c r="H22" s="291">
        <f t="shared" si="0"/>
        <v>0</v>
      </c>
      <c r="I22" s="292"/>
      <c r="J22" s="293">
        <f t="shared" si="1"/>
        <v>0</v>
      </c>
      <c r="K22" s="293">
        <f t="shared" si="2"/>
        <v>0</v>
      </c>
      <c r="L22" s="297"/>
      <c r="M22" s="33"/>
      <c r="N22" s="264" t="s">
        <v>14</v>
      </c>
      <c r="O22" s="265"/>
      <c r="P22" s="298"/>
      <c r="Q22" s="265" t="s">
        <v>15</v>
      </c>
      <c r="R22" s="266"/>
      <c r="S22" s="33"/>
      <c r="T22" s="33"/>
      <c r="U22" s="297"/>
    </row>
    <row r="23" spans="2:21" s="3" customFormat="1" ht="24.75" customHeight="1">
      <c r="B23" s="6"/>
      <c r="C23" s="6"/>
      <c r="D23" s="297"/>
      <c r="E23" s="288"/>
      <c r="F23" s="289"/>
      <c r="G23" s="290"/>
      <c r="H23" s="291">
        <f t="shared" si="0"/>
        <v>0</v>
      </c>
      <c r="I23" s="292"/>
      <c r="J23" s="293">
        <f t="shared" si="1"/>
        <v>0</v>
      </c>
      <c r="K23" s="293">
        <f t="shared" si="2"/>
        <v>0</v>
      </c>
      <c r="L23" s="297"/>
      <c r="M23" s="33"/>
      <c r="N23" s="114">
        <v>1</v>
      </c>
      <c r="O23" s="143" t="s">
        <v>12</v>
      </c>
      <c r="P23" s="143" t="s">
        <v>6</v>
      </c>
      <c r="Q23" s="144">
        <f>N23*3.78541178</f>
        <v>3.78541178</v>
      </c>
      <c r="R23" s="145" t="s">
        <v>11</v>
      </c>
      <c r="S23" s="33"/>
      <c r="T23" s="33"/>
      <c r="U23" s="297"/>
    </row>
    <row r="24" spans="2:21" s="3" customFormat="1" ht="24.75" customHeight="1">
      <c r="B24" s="6"/>
      <c r="C24" s="6"/>
      <c r="D24" s="297"/>
      <c r="E24" s="288"/>
      <c r="F24" s="289"/>
      <c r="G24" s="290"/>
      <c r="H24" s="291">
        <f t="shared" si="0"/>
        <v>0</v>
      </c>
      <c r="I24" s="292"/>
      <c r="J24" s="293">
        <f t="shared" si="1"/>
        <v>0</v>
      </c>
      <c r="K24" s="293">
        <f t="shared" si="2"/>
        <v>0</v>
      </c>
      <c r="L24" s="297"/>
      <c r="M24" s="33"/>
      <c r="N24" s="115">
        <v>1</v>
      </c>
      <c r="O24" s="146" t="s">
        <v>9</v>
      </c>
      <c r="P24" s="146" t="s">
        <v>6</v>
      </c>
      <c r="Q24" s="152">
        <f>N24*0.4536*1000/3.78541178</f>
        <v>119.82844307627742</v>
      </c>
      <c r="R24" s="148" t="s">
        <v>10</v>
      </c>
      <c r="S24" s="33"/>
      <c r="T24" s="33"/>
      <c r="U24" s="297"/>
    </row>
    <row r="25" spans="2:21" s="3" customFormat="1" ht="24.75" customHeight="1">
      <c r="B25" s="6"/>
      <c r="C25" s="6"/>
      <c r="D25" s="297"/>
      <c r="E25" s="288"/>
      <c r="F25" s="289"/>
      <c r="G25" s="290"/>
      <c r="H25" s="291">
        <f t="shared" si="0"/>
        <v>0</v>
      </c>
      <c r="I25" s="292"/>
      <c r="J25" s="293">
        <f t="shared" si="1"/>
        <v>0</v>
      </c>
      <c r="K25" s="293">
        <f t="shared" si="2"/>
        <v>0</v>
      </c>
      <c r="L25" s="297"/>
      <c r="M25" s="33"/>
      <c r="N25" s="115">
        <v>1</v>
      </c>
      <c r="O25" s="146" t="s">
        <v>18</v>
      </c>
      <c r="P25" s="146" t="s">
        <v>6</v>
      </c>
      <c r="Q25" s="147">
        <f>N25/1000</f>
        <v>0.001</v>
      </c>
      <c r="R25" s="148" t="s">
        <v>7</v>
      </c>
      <c r="S25" s="33"/>
      <c r="T25" s="33"/>
      <c r="U25" s="297"/>
    </row>
    <row r="26" spans="2:21" s="3" customFormat="1" ht="24.75" customHeight="1" thickBot="1">
      <c r="B26" s="6"/>
      <c r="C26" s="6"/>
      <c r="D26" s="297"/>
      <c r="E26" s="288"/>
      <c r="F26" s="289"/>
      <c r="G26" s="290"/>
      <c r="H26" s="291">
        <f t="shared" si="0"/>
        <v>0</v>
      </c>
      <c r="I26" s="292"/>
      <c r="J26" s="293">
        <f t="shared" si="1"/>
        <v>0</v>
      </c>
      <c r="K26" s="293">
        <f t="shared" si="2"/>
        <v>0</v>
      </c>
      <c r="L26" s="297"/>
      <c r="M26" s="132"/>
      <c r="N26" s="116">
        <v>1</v>
      </c>
      <c r="O26" s="149" t="s">
        <v>13</v>
      </c>
      <c r="P26" s="149" t="s">
        <v>6</v>
      </c>
      <c r="Q26" s="150">
        <f>N26*0.4536</f>
        <v>0.4536</v>
      </c>
      <c r="R26" s="151" t="s">
        <v>7</v>
      </c>
      <c r="S26" s="132"/>
      <c r="T26" s="33"/>
      <c r="U26" s="297"/>
    </row>
    <row r="27" spans="2:21" s="3" customFormat="1" ht="24.75" customHeight="1">
      <c r="B27" s="6"/>
      <c r="C27" s="6"/>
      <c r="D27" s="297"/>
      <c r="E27" s="288"/>
      <c r="F27" s="289"/>
      <c r="G27" s="290"/>
      <c r="H27" s="291">
        <f t="shared" si="0"/>
        <v>0</v>
      </c>
      <c r="I27" s="292"/>
      <c r="J27" s="293">
        <f t="shared" si="1"/>
        <v>0</v>
      </c>
      <c r="K27" s="293">
        <f t="shared" si="2"/>
        <v>0</v>
      </c>
      <c r="L27" s="297"/>
      <c r="M27" s="132"/>
      <c r="N27" s="27"/>
      <c r="O27" s="27"/>
      <c r="P27" s="28"/>
      <c r="Q27" s="27"/>
      <c r="R27" s="27"/>
      <c r="S27" s="132"/>
      <c r="T27" s="33"/>
      <c r="U27" s="297"/>
    </row>
    <row r="28" spans="2:21" s="3" customFormat="1" ht="24.75" customHeight="1">
      <c r="B28" s="6"/>
      <c r="C28" s="6"/>
      <c r="D28" s="297"/>
      <c r="E28" s="288"/>
      <c r="F28" s="289"/>
      <c r="G28" s="290"/>
      <c r="H28" s="291">
        <f t="shared" si="0"/>
        <v>0</v>
      </c>
      <c r="I28" s="292"/>
      <c r="J28" s="293">
        <f t="shared" si="1"/>
        <v>0</v>
      </c>
      <c r="K28" s="293">
        <f t="shared" si="2"/>
        <v>0</v>
      </c>
      <c r="L28" s="310"/>
      <c r="M28" s="310"/>
      <c r="N28" s="332"/>
      <c r="O28" s="310"/>
      <c r="P28" s="310"/>
      <c r="Q28" s="310"/>
      <c r="R28" s="310"/>
      <c r="S28" s="310"/>
      <c r="T28" s="310"/>
      <c r="U28" s="310"/>
    </row>
    <row r="29" spans="2:21" s="3" customFormat="1" ht="24.75" customHeight="1">
      <c r="B29" s="6"/>
      <c r="C29" s="6"/>
      <c r="D29" s="297"/>
      <c r="E29" s="288"/>
      <c r="F29" s="289"/>
      <c r="G29" s="290"/>
      <c r="H29" s="291">
        <f t="shared" si="0"/>
        <v>0</v>
      </c>
      <c r="I29" s="292"/>
      <c r="J29" s="293">
        <f t="shared" si="1"/>
        <v>0</v>
      </c>
      <c r="K29" s="293">
        <f t="shared" si="2"/>
        <v>0</v>
      </c>
      <c r="L29" s="297"/>
      <c r="M29" s="297"/>
      <c r="N29" s="297"/>
      <c r="O29" s="297"/>
      <c r="P29" s="297"/>
      <c r="Q29" s="297"/>
      <c r="R29" s="297"/>
      <c r="S29" s="297"/>
      <c r="T29" s="297"/>
      <c r="U29" s="297"/>
    </row>
    <row r="30" spans="2:21" s="3" customFormat="1" ht="24.75" customHeight="1">
      <c r="B30" s="6"/>
      <c r="C30" s="6"/>
      <c r="D30" s="297"/>
      <c r="E30" s="288"/>
      <c r="F30" s="289"/>
      <c r="G30" s="290"/>
      <c r="H30" s="291">
        <f t="shared" si="0"/>
        <v>0</v>
      </c>
      <c r="I30" s="292"/>
      <c r="J30" s="293">
        <f t="shared" si="1"/>
        <v>0</v>
      </c>
      <c r="K30" s="293">
        <f t="shared" si="2"/>
        <v>0</v>
      </c>
      <c r="L30" s="297"/>
      <c r="M30" s="297"/>
      <c r="N30" s="297"/>
      <c r="O30" s="297"/>
      <c r="P30" s="297"/>
      <c r="Q30" s="297"/>
      <c r="R30" s="297"/>
      <c r="S30" s="297"/>
      <c r="T30" s="297"/>
      <c r="U30" s="297"/>
    </row>
    <row r="31" spans="2:21" s="3" customFormat="1" ht="24.75" customHeight="1">
      <c r="B31" s="6"/>
      <c r="C31" s="6"/>
      <c r="D31" s="297"/>
      <c r="E31" s="288"/>
      <c r="F31" s="289"/>
      <c r="G31" s="290"/>
      <c r="H31" s="291">
        <f t="shared" si="0"/>
        <v>0</v>
      </c>
      <c r="I31" s="292"/>
      <c r="J31" s="293">
        <f t="shared" si="1"/>
        <v>0</v>
      </c>
      <c r="K31" s="293">
        <f t="shared" si="2"/>
        <v>0</v>
      </c>
      <c r="L31" s="297"/>
      <c r="M31" s="297"/>
      <c r="N31" s="297"/>
      <c r="O31" s="297"/>
      <c r="P31" s="297"/>
      <c r="Q31" s="297"/>
      <c r="R31" s="297"/>
      <c r="S31" s="297"/>
      <c r="T31" s="297"/>
      <c r="U31" s="297"/>
    </row>
    <row r="32" spans="2:21" s="3" customFormat="1" ht="24.75" customHeight="1">
      <c r="B32" s="6"/>
      <c r="C32" s="6"/>
      <c r="D32" s="297"/>
      <c r="E32" s="299" t="s">
        <v>4</v>
      </c>
      <c r="F32" s="300">
        <f>SUM(F20:F31)</f>
        <v>0</v>
      </c>
      <c r="G32" s="301" t="s">
        <v>58</v>
      </c>
      <c r="H32" s="302">
        <f>SUM(H20:H31)</f>
        <v>0</v>
      </c>
      <c r="I32" s="303" t="s">
        <v>58</v>
      </c>
      <c r="J32" s="304">
        <f>SUM(J20:J31)</f>
        <v>0</v>
      </c>
      <c r="K32" s="304">
        <f t="shared" si="2"/>
        <v>0</v>
      </c>
      <c r="L32" s="297"/>
      <c r="M32" s="297"/>
      <c r="N32" s="297"/>
      <c r="O32" s="297"/>
      <c r="P32" s="297"/>
      <c r="Q32" s="297"/>
      <c r="R32" s="297"/>
      <c r="S32" s="297"/>
      <c r="T32" s="297"/>
      <c r="U32" s="297"/>
    </row>
    <row r="33" spans="2:21" s="12" customFormat="1" ht="15" customHeight="1">
      <c r="B33" s="13"/>
      <c r="C33" s="13"/>
      <c r="D33" s="310"/>
      <c r="E33" s="305" t="s">
        <v>17</v>
      </c>
      <c r="F33" s="306"/>
      <c r="G33" s="306"/>
      <c r="H33" s="305"/>
      <c r="I33" s="305"/>
      <c r="J33" s="305"/>
      <c r="K33" s="305"/>
      <c r="L33" s="297"/>
      <c r="M33" s="297"/>
      <c r="N33" s="297"/>
      <c r="O33" s="297"/>
      <c r="P33" s="297"/>
      <c r="Q33" s="297"/>
      <c r="R33" s="297"/>
      <c r="S33" s="297"/>
      <c r="T33" s="297"/>
      <c r="U33" s="297"/>
    </row>
    <row r="34" spans="2:21" s="3" customFormat="1" ht="15" customHeight="1">
      <c r="B34" s="6"/>
      <c r="C34" s="6"/>
      <c r="D34" s="297"/>
      <c r="E34" s="305" t="s">
        <v>5</v>
      </c>
      <c r="F34" s="307"/>
      <c r="G34" s="307"/>
      <c r="H34" s="297"/>
      <c r="I34" s="297"/>
      <c r="J34" s="297"/>
      <c r="K34" s="297"/>
      <c r="L34" s="297"/>
      <c r="M34" s="297"/>
      <c r="N34" s="297"/>
      <c r="O34" s="297"/>
      <c r="P34" s="297"/>
      <c r="Q34" s="297"/>
      <c r="R34" s="297"/>
      <c r="S34" s="297"/>
      <c r="T34" s="297"/>
      <c r="U34" s="297"/>
    </row>
    <row r="35" spans="2:21" s="3" customFormat="1" ht="15" customHeight="1">
      <c r="B35" s="6"/>
      <c r="C35" s="6"/>
      <c r="D35" s="297"/>
      <c r="E35" s="308" t="s">
        <v>173</v>
      </c>
      <c r="F35" s="309"/>
      <c r="G35" s="309"/>
      <c r="H35" s="297"/>
      <c r="I35" s="297"/>
      <c r="J35" s="297"/>
      <c r="K35" s="297"/>
      <c r="L35" s="297"/>
      <c r="M35" s="297"/>
      <c r="N35" s="297"/>
      <c r="O35" s="297"/>
      <c r="P35" s="297"/>
      <c r="Q35" s="297"/>
      <c r="R35" s="297"/>
      <c r="S35" s="297"/>
      <c r="T35" s="297"/>
      <c r="U35" s="297"/>
    </row>
    <row r="36" spans="2:21" s="3" customFormat="1" ht="24.75" customHeight="1">
      <c r="B36" s="6"/>
      <c r="C36" s="6"/>
      <c r="D36" s="297"/>
      <c r="E36" s="311"/>
      <c r="F36" s="309"/>
      <c r="G36" s="309"/>
      <c r="H36" s="297"/>
      <c r="I36" s="297"/>
      <c r="J36" s="297"/>
      <c r="K36" s="297"/>
      <c r="L36" s="297"/>
      <c r="M36" s="297"/>
      <c r="N36" s="297"/>
      <c r="O36" s="297"/>
      <c r="P36" s="297"/>
      <c r="Q36" s="297"/>
      <c r="R36" s="297"/>
      <c r="S36" s="297"/>
      <c r="T36" s="297"/>
      <c r="U36" s="297"/>
    </row>
    <row r="37" spans="2:21" s="3" customFormat="1" ht="24.75" customHeight="1">
      <c r="B37" s="6"/>
      <c r="C37" s="6"/>
      <c r="D37" s="297"/>
      <c r="E37" s="311"/>
      <c r="F37" s="309"/>
      <c r="G37" s="309"/>
      <c r="H37" s="297"/>
      <c r="I37" s="297"/>
      <c r="J37" s="297"/>
      <c r="K37" s="297"/>
      <c r="L37" s="297"/>
      <c r="M37" s="297"/>
      <c r="N37" s="297"/>
      <c r="O37" s="297"/>
      <c r="P37" s="297"/>
      <c r="Q37" s="297"/>
      <c r="R37" s="297"/>
      <c r="S37" s="297"/>
      <c r="T37" s="297"/>
      <c r="U37" s="297"/>
    </row>
    <row r="38" spans="2:21" s="3" customFormat="1" ht="24.75" customHeight="1">
      <c r="B38" s="6"/>
      <c r="C38" s="6"/>
      <c r="D38" s="297"/>
      <c r="E38" s="311"/>
      <c r="F38" s="309"/>
      <c r="G38" s="309"/>
      <c r="H38" s="297"/>
      <c r="I38" s="297"/>
      <c r="J38" s="297"/>
      <c r="K38" s="297"/>
      <c r="L38" s="297"/>
      <c r="M38" s="297"/>
      <c r="N38" s="297"/>
      <c r="O38" s="297"/>
      <c r="P38" s="297"/>
      <c r="Q38" s="297"/>
      <c r="R38" s="297"/>
      <c r="S38" s="297"/>
      <c r="T38" s="297"/>
      <c r="U38" s="297"/>
    </row>
    <row r="39" spans="2:21" s="3" customFormat="1" ht="24.75" customHeight="1">
      <c r="B39" s="6"/>
      <c r="C39" s="6"/>
      <c r="D39" s="297"/>
      <c r="E39" s="315"/>
      <c r="F39" s="309"/>
      <c r="G39" s="309"/>
      <c r="H39" s="297"/>
      <c r="I39" s="297"/>
      <c r="J39" s="297"/>
      <c r="K39" s="297"/>
      <c r="L39" s="297"/>
      <c r="M39" s="297"/>
      <c r="N39" s="297"/>
      <c r="O39" s="297"/>
      <c r="P39" s="297"/>
      <c r="Q39" s="297"/>
      <c r="R39" s="297"/>
      <c r="S39" s="297"/>
      <c r="T39" s="297"/>
      <c r="U39" s="297"/>
    </row>
    <row r="40" spans="2:21" s="3" customFormat="1" ht="24.75" customHeight="1">
      <c r="B40" s="6"/>
      <c r="C40" s="6"/>
      <c r="D40" s="297"/>
      <c r="E40" s="315"/>
      <c r="F40" s="309"/>
      <c r="G40" s="309"/>
      <c r="H40" s="297"/>
      <c r="I40" s="297"/>
      <c r="J40" s="297"/>
      <c r="K40" s="297"/>
      <c r="L40" s="297"/>
      <c r="M40" s="297"/>
      <c r="N40" s="297"/>
      <c r="O40" s="297"/>
      <c r="P40" s="297"/>
      <c r="Q40" s="297"/>
      <c r="R40" s="297"/>
      <c r="S40" s="297"/>
      <c r="T40" s="297"/>
      <c r="U40" s="297"/>
    </row>
    <row r="41" spans="2:21" s="3" customFormat="1" ht="15.75">
      <c r="B41" s="6"/>
      <c r="C41" s="6"/>
      <c r="D41" s="297"/>
      <c r="E41" s="297"/>
      <c r="F41" s="317"/>
      <c r="G41" s="317"/>
      <c r="H41" s="297"/>
      <c r="I41" s="297"/>
      <c r="J41" s="297"/>
      <c r="K41" s="297"/>
      <c r="L41" s="297"/>
      <c r="M41" s="297"/>
      <c r="N41" s="297"/>
      <c r="O41" s="297"/>
      <c r="P41" s="297"/>
      <c r="Q41" s="297"/>
      <c r="R41" s="297"/>
      <c r="S41" s="297"/>
      <c r="T41" s="297"/>
      <c r="U41" s="297"/>
    </row>
    <row r="42" spans="2:21" s="3" customFormat="1" ht="15.75">
      <c r="B42" s="6"/>
      <c r="C42" s="6"/>
      <c r="D42" s="297"/>
      <c r="E42" s="297"/>
      <c r="F42" s="317"/>
      <c r="G42" s="317"/>
      <c r="H42" s="297"/>
      <c r="I42" s="297"/>
      <c r="J42" s="297"/>
      <c r="K42" s="297"/>
      <c r="L42" s="297"/>
      <c r="M42" s="297"/>
      <c r="N42" s="297"/>
      <c r="O42" s="297"/>
      <c r="P42" s="297"/>
      <c r="Q42" s="297"/>
      <c r="R42" s="297"/>
      <c r="S42" s="297"/>
      <c r="T42" s="297"/>
      <c r="U42" s="297"/>
    </row>
    <row r="43" spans="2:7" s="3" customFormat="1" ht="15">
      <c r="B43" s="6"/>
      <c r="C43" s="6"/>
      <c r="F43" s="9"/>
      <c r="G43" s="9"/>
    </row>
    <row r="44" spans="2:7" s="3" customFormat="1" ht="15">
      <c r="B44" s="6"/>
      <c r="C44" s="6"/>
      <c r="F44" s="9"/>
      <c r="G44" s="9"/>
    </row>
    <row r="45" spans="2:7" s="3" customFormat="1" ht="15">
      <c r="B45" s="6"/>
      <c r="C45" s="6"/>
      <c r="F45" s="9"/>
      <c r="G45" s="9"/>
    </row>
    <row r="46" spans="2:7" s="3" customFormat="1" ht="15">
      <c r="B46" s="6"/>
      <c r="C46" s="6"/>
      <c r="F46" s="9"/>
      <c r="G46" s="9"/>
    </row>
    <row r="47" spans="2:7" s="3" customFormat="1" ht="15">
      <c r="B47" s="6"/>
      <c r="C47" s="6"/>
      <c r="F47" s="9"/>
      <c r="G47" s="9"/>
    </row>
    <row r="48" spans="2:7" s="3" customFormat="1" ht="15">
      <c r="B48" s="6"/>
      <c r="C48" s="6"/>
      <c r="F48" s="9"/>
      <c r="G48" s="9"/>
    </row>
    <row r="49" spans="2:7" s="3" customFormat="1" ht="15">
      <c r="B49" s="6"/>
      <c r="C49" s="6"/>
      <c r="F49" s="9"/>
      <c r="G49" s="9"/>
    </row>
    <row r="50" spans="2:7" s="3" customFormat="1" ht="15">
      <c r="B50" s="6"/>
      <c r="C50" s="6"/>
      <c r="F50" s="9"/>
      <c r="G50" s="9"/>
    </row>
    <row r="51" spans="2:7" s="3" customFormat="1" ht="15">
      <c r="B51" s="6"/>
      <c r="C51" s="6"/>
      <c r="F51" s="9"/>
      <c r="G51" s="9"/>
    </row>
    <row r="52" spans="2:7" s="3" customFormat="1" ht="15">
      <c r="B52" s="6"/>
      <c r="C52" s="6"/>
      <c r="F52" s="9"/>
      <c r="G52" s="9"/>
    </row>
    <row r="53" spans="2:7" s="3" customFormat="1" ht="15">
      <c r="B53" s="6"/>
      <c r="C53" s="6"/>
      <c r="F53" s="9"/>
      <c r="G53" s="9"/>
    </row>
    <row r="54" spans="2:7" s="3" customFormat="1" ht="15">
      <c r="B54" s="6"/>
      <c r="C54" s="6"/>
      <c r="F54" s="9"/>
      <c r="G54" s="9"/>
    </row>
    <row r="55" spans="2:7" s="3" customFormat="1" ht="15">
      <c r="B55" s="6"/>
      <c r="C55" s="6"/>
      <c r="F55" s="9"/>
      <c r="G55" s="9"/>
    </row>
    <row r="56" spans="2:7" s="3" customFormat="1" ht="15">
      <c r="B56" s="6"/>
      <c r="C56" s="6"/>
      <c r="F56" s="9"/>
      <c r="G56" s="9"/>
    </row>
    <row r="57" spans="2:7" s="3" customFormat="1" ht="15">
      <c r="B57" s="6"/>
      <c r="C57" s="6"/>
      <c r="F57" s="9"/>
      <c r="G57" s="9"/>
    </row>
    <row r="58" spans="2:7" s="3" customFormat="1" ht="15">
      <c r="B58" s="6"/>
      <c r="C58" s="6"/>
      <c r="F58" s="9"/>
      <c r="G58" s="9"/>
    </row>
    <row r="59" spans="2:7" s="3" customFormat="1" ht="15">
      <c r="B59" s="6"/>
      <c r="C59" s="6"/>
      <c r="F59" s="9"/>
      <c r="G59" s="9"/>
    </row>
    <row r="60" spans="2:7" s="3" customFormat="1" ht="15">
      <c r="B60" s="6"/>
      <c r="C60" s="6"/>
      <c r="F60" s="9"/>
      <c r="G60" s="9"/>
    </row>
    <row r="61" spans="2:7" s="3" customFormat="1" ht="15">
      <c r="B61" s="6"/>
      <c r="C61" s="6"/>
      <c r="F61" s="9"/>
      <c r="G61" s="9"/>
    </row>
    <row r="62" spans="2:7" s="3" customFormat="1" ht="15">
      <c r="B62" s="6"/>
      <c r="C62" s="6"/>
      <c r="F62" s="9"/>
      <c r="G62" s="9"/>
    </row>
    <row r="63" spans="2:7" s="3" customFormat="1" ht="15">
      <c r="B63" s="6"/>
      <c r="C63" s="6"/>
      <c r="F63" s="9"/>
      <c r="G63" s="9"/>
    </row>
    <row r="64" spans="2:7" s="3" customFormat="1" ht="15">
      <c r="B64" s="6"/>
      <c r="C64" s="6"/>
      <c r="F64" s="9"/>
      <c r="G64" s="9"/>
    </row>
    <row r="65" spans="2:7" s="3" customFormat="1" ht="15">
      <c r="B65" s="6"/>
      <c r="C65" s="6"/>
      <c r="F65" s="9"/>
      <c r="G65" s="9"/>
    </row>
    <row r="66" spans="2:7" s="3" customFormat="1" ht="15">
      <c r="B66" s="6"/>
      <c r="C66" s="6"/>
      <c r="F66" s="9"/>
      <c r="G66" s="9"/>
    </row>
    <row r="67" spans="2:7" s="3" customFormat="1" ht="15">
      <c r="B67" s="6"/>
      <c r="C67" s="6"/>
      <c r="F67" s="9"/>
      <c r="G67" s="9"/>
    </row>
    <row r="68" spans="2:7" s="3" customFormat="1" ht="15">
      <c r="B68" s="6"/>
      <c r="C68" s="6"/>
      <c r="F68" s="9"/>
      <c r="G68" s="9"/>
    </row>
    <row r="69" spans="2:7" s="3" customFormat="1" ht="15">
      <c r="B69" s="6"/>
      <c r="C69" s="6"/>
      <c r="F69" s="9"/>
      <c r="G69" s="9"/>
    </row>
    <row r="70" spans="2:7" s="3" customFormat="1" ht="15">
      <c r="B70" s="6"/>
      <c r="C70" s="6"/>
      <c r="F70" s="9"/>
      <c r="G70" s="9"/>
    </row>
    <row r="71" spans="2:7" s="3" customFormat="1" ht="15">
      <c r="B71" s="6"/>
      <c r="C71" s="6"/>
      <c r="F71" s="9"/>
      <c r="G71" s="9"/>
    </row>
    <row r="72" spans="2:7" s="3" customFormat="1" ht="15">
      <c r="B72" s="6"/>
      <c r="C72" s="6"/>
      <c r="F72" s="9"/>
      <c r="G72" s="9"/>
    </row>
    <row r="73" spans="2:7" s="3" customFormat="1" ht="15">
      <c r="B73" s="6"/>
      <c r="C73" s="6"/>
      <c r="F73" s="9"/>
      <c r="G73" s="9"/>
    </row>
    <row r="74" spans="2:7" s="3" customFormat="1" ht="15">
      <c r="B74" s="6"/>
      <c r="C74" s="6"/>
      <c r="F74" s="9"/>
      <c r="G74" s="9"/>
    </row>
    <row r="75" spans="2:7" s="3" customFormat="1" ht="15">
      <c r="B75" s="6"/>
      <c r="C75" s="6"/>
      <c r="F75" s="9"/>
      <c r="G75" s="9"/>
    </row>
    <row r="76" spans="2:7" s="3" customFormat="1" ht="15">
      <c r="B76" s="6"/>
      <c r="C76" s="6"/>
      <c r="F76" s="9"/>
      <c r="G76" s="9"/>
    </row>
    <row r="77" spans="2:7" s="3" customFormat="1" ht="15">
      <c r="B77" s="6"/>
      <c r="C77" s="6"/>
      <c r="F77" s="9"/>
      <c r="G77" s="9"/>
    </row>
    <row r="78" spans="2:7" s="3" customFormat="1" ht="15">
      <c r="B78" s="6"/>
      <c r="C78" s="6"/>
      <c r="F78" s="9"/>
      <c r="G78" s="9"/>
    </row>
    <row r="79" spans="2:7" s="3" customFormat="1" ht="15">
      <c r="B79" s="6"/>
      <c r="C79" s="6"/>
      <c r="F79" s="9"/>
      <c r="G79" s="9"/>
    </row>
    <row r="80" spans="2:7" s="3" customFormat="1" ht="15">
      <c r="B80" s="6"/>
      <c r="C80" s="6"/>
      <c r="F80" s="9"/>
      <c r="G80" s="9"/>
    </row>
    <row r="81" spans="2:7" s="3" customFormat="1" ht="15">
      <c r="B81" s="6"/>
      <c r="C81" s="6"/>
      <c r="F81" s="9"/>
      <c r="G81" s="9"/>
    </row>
    <row r="82" spans="2:7" s="3" customFormat="1" ht="15">
      <c r="B82" s="6"/>
      <c r="C82" s="6"/>
      <c r="F82" s="9"/>
      <c r="G82" s="9"/>
    </row>
    <row r="83" spans="2:7" s="3" customFormat="1" ht="15">
      <c r="B83" s="6"/>
      <c r="C83" s="6"/>
      <c r="F83" s="9"/>
      <c r="G83" s="9"/>
    </row>
    <row r="84" spans="2:7" s="3" customFormat="1" ht="15">
      <c r="B84" s="6"/>
      <c r="C84" s="6"/>
      <c r="F84" s="9"/>
      <c r="G84" s="9"/>
    </row>
    <row r="85" spans="2:7" s="3" customFormat="1" ht="15">
      <c r="B85" s="6"/>
      <c r="C85" s="6"/>
      <c r="F85" s="9"/>
      <c r="G85" s="9"/>
    </row>
    <row r="86" spans="2:7" s="3" customFormat="1" ht="15">
      <c r="B86" s="6"/>
      <c r="C86" s="6"/>
      <c r="F86" s="9"/>
      <c r="G86" s="9"/>
    </row>
    <row r="87" spans="2:7" s="3" customFormat="1" ht="15">
      <c r="B87" s="6"/>
      <c r="C87" s="6"/>
      <c r="F87" s="9"/>
      <c r="G87" s="9"/>
    </row>
    <row r="88" spans="2:7" s="3" customFormat="1" ht="15">
      <c r="B88" s="6"/>
      <c r="C88" s="6"/>
      <c r="F88" s="9"/>
      <c r="G88" s="9"/>
    </row>
    <row r="89" spans="2:7" s="3" customFormat="1" ht="15">
      <c r="B89" s="6"/>
      <c r="C89" s="6"/>
      <c r="F89" s="9"/>
      <c r="G89" s="9"/>
    </row>
    <row r="90" spans="2:7" s="3" customFormat="1" ht="15">
      <c r="B90" s="6"/>
      <c r="C90" s="6"/>
      <c r="F90" s="9"/>
      <c r="G90" s="9"/>
    </row>
    <row r="91" spans="2:7" s="3" customFormat="1" ht="15">
      <c r="B91" s="6"/>
      <c r="C91" s="6"/>
      <c r="F91" s="9"/>
      <c r="G91" s="9"/>
    </row>
    <row r="92" spans="2:7" s="3" customFormat="1" ht="15">
      <c r="B92" s="6"/>
      <c r="C92" s="6"/>
      <c r="F92" s="9"/>
      <c r="G92" s="9"/>
    </row>
    <row r="93" spans="2:7" s="3" customFormat="1" ht="15">
      <c r="B93" s="6"/>
      <c r="C93" s="6"/>
      <c r="F93" s="9"/>
      <c r="G93" s="9"/>
    </row>
    <row r="94" spans="2:7" s="3" customFormat="1" ht="15">
      <c r="B94" s="6"/>
      <c r="C94" s="6"/>
      <c r="F94" s="9"/>
      <c r="G94" s="9"/>
    </row>
    <row r="95" spans="2:7" s="3" customFormat="1" ht="15">
      <c r="B95" s="6"/>
      <c r="C95" s="6"/>
      <c r="F95" s="9"/>
      <c r="G95" s="9"/>
    </row>
    <row r="96" spans="2:7" s="3" customFormat="1" ht="15">
      <c r="B96" s="6"/>
      <c r="C96" s="6"/>
      <c r="F96" s="9"/>
      <c r="G96" s="9"/>
    </row>
    <row r="97" spans="2:7" s="3" customFormat="1" ht="15">
      <c r="B97" s="6"/>
      <c r="C97" s="6"/>
      <c r="F97" s="9"/>
      <c r="G97" s="9"/>
    </row>
    <row r="98" spans="2:7" s="3" customFormat="1" ht="15">
      <c r="B98" s="6"/>
      <c r="C98" s="6"/>
      <c r="F98" s="9"/>
      <c r="G98" s="9"/>
    </row>
    <row r="99" spans="2:7" s="3" customFormat="1" ht="15">
      <c r="B99" s="6"/>
      <c r="C99" s="6"/>
      <c r="F99" s="9"/>
      <c r="G99" s="9"/>
    </row>
    <row r="100" spans="2:7" s="3" customFormat="1" ht="15">
      <c r="B100" s="6"/>
      <c r="C100" s="6"/>
      <c r="F100" s="9"/>
      <c r="G100" s="9"/>
    </row>
    <row r="101" spans="2:7" s="3" customFormat="1" ht="15">
      <c r="B101" s="6"/>
      <c r="C101" s="6"/>
      <c r="F101" s="9"/>
      <c r="G101" s="9"/>
    </row>
    <row r="102" spans="2:7" s="3" customFormat="1" ht="15">
      <c r="B102" s="6"/>
      <c r="C102" s="6"/>
      <c r="F102" s="9"/>
      <c r="G102" s="9"/>
    </row>
    <row r="103" spans="2:7" s="3" customFormat="1" ht="15">
      <c r="B103" s="6"/>
      <c r="C103" s="6"/>
      <c r="F103" s="9"/>
      <c r="G103" s="9"/>
    </row>
    <row r="104" spans="2:7" s="3" customFormat="1" ht="15">
      <c r="B104" s="6"/>
      <c r="C104" s="6"/>
      <c r="F104" s="9"/>
      <c r="G104" s="9"/>
    </row>
    <row r="105" spans="2:7" s="3" customFormat="1" ht="15">
      <c r="B105" s="6"/>
      <c r="C105" s="6"/>
      <c r="F105" s="9"/>
      <c r="G105" s="9"/>
    </row>
    <row r="106" spans="2:7" s="3" customFormat="1" ht="15">
      <c r="B106" s="6"/>
      <c r="C106" s="6"/>
      <c r="F106" s="9"/>
      <c r="G106" s="9"/>
    </row>
    <row r="107" spans="2:7" s="3" customFormat="1" ht="15">
      <c r="B107" s="6"/>
      <c r="C107" s="6"/>
      <c r="F107" s="9"/>
      <c r="G107" s="9"/>
    </row>
    <row r="108" spans="2:7" s="3" customFormat="1" ht="15">
      <c r="B108" s="6"/>
      <c r="C108" s="6"/>
      <c r="F108" s="9"/>
      <c r="G108" s="9"/>
    </row>
    <row r="109" spans="2:7" s="3" customFormat="1" ht="15">
      <c r="B109" s="6"/>
      <c r="C109" s="6"/>
      <c r="F109" s="9"/>
      <c r="G109" s="9"/>
    </row>
    <row r="110" spans="2:7" s="3" customFormat="1" ht="15">
      <c r="B110" s="6"/>
      <c r="C110" s="6"/>
      <c r="F110" s="9"/>
      <c r="G110" s="9"/>
    </row>
    <row r="111" spans="2:7" s="3" customFormat="1" ht="15">
      <c r="B111" s="6"/>
      <c r="C111" s="6"/>
      <c r="F111" s="9"/>
      <c r="G111" s="9"/>
    </row>
    <row r="112" spans="2:7" s="3" customFormat="1" ht="15">
      <c r="B112" s="6"/>
      <c r="C112" s="6"/>
      <c r="F112" s="9"/>
      <c r="G112" s="9"/>
    </row>
    <row r="113" spans="2:7" s="3" customFormat="1" ht="15">
      <c r="B113" s="6"/>
      <c r="C113" s="6"/>
      <c r="F113" s="9"/>
      <c r="G113" s="9"/>
    </row>
    <row r="114" spans="2:7" s="3" customFormat="1" ht="15">
      <c r="B114" s="6"/>
      <c r="C114" s="6"/>
      <c r="F114" s="9"/>
      <c r="G114" s="9"/>
    </row>
    <row r="115" spans="2:7" s="3" customFormat="1" ht="15">
      <c r="B115" s="6"/>
      <c r="C115" s="6"/>
      <c r="F115" s="9"/>
      <c r="G115" s="9"/>
    </row>
    <row r="116" spans="2:7" s="3" customFormat="1" ht="15">
      <c r="B116" s="6"/>
      <c r="C116" s="6"/>
      <c r="F116" s="9"/>
      <c r="G116" s="9"/>
    </row>
    <row r="117" spans="2:7" s="3" customFormat="1" ht="15">
      <c r="B117" s="6"/>
      <c r="C117" s="6"/>
      <c r="F117" s="9"/>
      <c r="G117" s="9"/>
    </row>
    <row r="118" spans="2:7" s="3" customFormat="1" ht="15">
      <c r="B118" s="6"/>
      <c r="C118" s="6"/>
      <c r="F118" s="9"/>
      <c r="G118" s="9"/>
    </row>
    <row r="119" spans="2:7" s="3" customFormat="1" ht="15">
      <c r="B119" s="6"/>
      <c r="C119" s="6"/>
      <c r="F119" s="9"/>
      <c r="G119" s="9"/>
    </row>
    <row r="120" spans="2:7" s="3" customFormat="1" ht="15">
      <c r="B120" s="6"/>
      <c r="C120" s="6"/>
      <c r="F120" s="9"/>
      <c r="G120" s="9"/>
    </row>
    <row r="121" spans="2:7" s="3" customFormat="1" ht="15">
      <c r="B121" s="6"/>
      <c r="C121" s="6"/>
      <c r="F121" s="9"/>
      <c r="G121" s="9"/>
    </row>
    <row r="122" spans="2:7" s="3" customFormat="1" ht="15">
      <c r="B122" s="6"/>
      <c r="C122" s="6"/>
      <c r="F122" s="9"/>
      <c r="G122" s="9"/>
    </row>
    <row r="123" spans="2:7" s="3" customFormat="1" ht="15">
      <c r="B123" s="6"/>
      <c r="C123" s="6"/>
      <c r="F123" s="9"/>
      <c r="G123" s="9"/>
    </row>
    <row r="124" spans="2:7" s="3" customFormat="1" ht="15">
      <c r="B124" s="6"/>
      <c r="C124" s="6"/>
      <c r="F124" s="9"/>
      <c r="G124" s="9"/>
    </row>
    <row r="125" spans="2:7" s="3" customFormat="1" ht="15">
      <c r="B125" s="6"/>
      <c r="C125" s="6"/>
      <c r="F125" s="9"/>
      <c r="G125" s="9"/>
    </row>
    <row r="126" spans="2:7" s="3" customFormat="1" ht="15">
      <c r="B126" s="6"/>
      <c r="C126" s="6"/>
      <c r="F126" s="9"/>
      <c r="G126" s="9"/>
    </row>
    <row r="127" spans="2:7" s="3" customFormat="1" ht="15">
      <c r="B127" s="6"/>
      <c r="C127" s="6"/>
      <c r="F127" s="9"/>
      <c r="G127" s="9"/>
    </row>
    <row r="128" spans="2:7" s="3" customFormat="1" ht="15">
      <c r="B128" s="6"/>
      <c r="C128" s="6"/>
      <c r="F128" s="9"/>
      <c r="G128" s="9"/>
    </row>
    <row r="129" spans="2:7" s="3" customFormat="1" ht="15">
      <c r="B129" s="6"/>
      <c r="C129" s="6"/>
      <c r="F129" s="9"/>
      <c r="G129" s="9"/>
    </row>
    <row r="130" spans="2:7" s="3" customFormat="1" ht="15">
      <c r="B130" s="6"/>
      <c r="C130" s="6"/>
      <c r="F130" s="9"/>
      <c r="G130" s="9"/>
    </row>
    <row r="131" spans="2:7" s="3" customFormat="1" ht="15">
      <c r="B131" s="6"/>
      <c r="C131" s="6"/>
      <c r="F131" s="9"/>
      <c r="G131" s="9"/>
    </row>
    <row r="132" spans="2:7" s="3" customFormat="1" ht="15">
      <c r="B132" s="6"/>
      <c r="C132" s="6"/>
      <c r="F132" s="9"/>
      <c r="G132" s="9"/>
    </row>
    <row r="133" spans="2:7" s="3" customFormat="1" ht="15">
      <c r="B133" s="6"/>
      <c r="C133" s="6"/>
      <c r="F133" s="9"/>
      <c r="G133" s="9"/>
    </row>
    <row r="134" spans="2:7" s="3" customFormat="1" ht="15">
      <c r="B134" s="6"/>
      <c r="C134" s="6"/>
      <c r="F134" s="9"/>
      <c r="G134" s="9"/>
    </row>
    <row r="135" spans="2:7" s="3" customFormat="1" ht="15">
      <c r="B135" s="6"/>
      <c r="C135" s="6"/>
      <c r="F135" s="9"/>
      <c r="G135" s="9"/>
    </row>
    <row r="136" spans="2:7" s="3" customFormat="1" ht="15">
      <c r="B136" s="6"/>
      <c r="C136" s="6"/>
      <c r="F136" s="9"/>
      <c r="G136" s="9"/>
    </row>
    <row r="137" spans="2:7" s="3" customFormat="1" ht="15">
      <c r="B137" s="6"/>
      <c r="C137" s="6"/>
      <c r="F137" s="9"/>
      <c r="G137" s="9"/>
    </row>
    <row r="138" spans="2:7" s="3" customFormat="1" ht="15">
      <c r="B138" s="6"/>
      <c r="C138" s="6"/>
      <c r="F138" s="9"/>
      <c r="G138" s="9"/>
    </row>
    <row r="139" spans="2:7" s="3" customFormat="1" ht="15">
      <c r="B139" s="6"/>
      <c r="C139" s="6"/>
      <c r="F139" s="9"/>
      <c r="G139" s="9"/>
    </row>
    <row r="140" spans="2:7" s="3" customFormat="1" ht="15">
      <c r="B140" s="6"/>
      <c r="C140" s="6"/>
      <c r="F140" s="9"/>
      <c r="G140" s="9"/>
    </row>
    <row r="141" spans="2:7" s="3" customFormat="1" ht="15">
      <c r="B141" s="6"/>
      <c r="C141" s="6"/>
      <c r="F141" s="9"/>
      <c r="G141" s="9"/>
    </row>
    <row r="142" spans="2:7" s="3" customFormat="1" ht="15">
      <c r="B142" s="6"/>
      <c r="C142" s="6"/>
      <c r="F142" s="9"/>
      <c r="G142" s="9"/>
    </row>
    <row r="143" spans="2:7" s="3" customFormat="1" ht="15">
      <c r="B143" s="6"/>
      <c r="C143" s="6"/>
      <c r="F143" s="9"/>
      <c r="G143" s="9"/>
    </row>
    <row r="144" spans="2:7" s="3" customFormat="1" ht="15">
      <c r="B144" s="6"/>
      <c r="C144" s="6"/>
      <c r="F144" s="9"/>
      <c r="G144" s="9"/>
    </row>
    <row r="145" spans="2:7" s="3" customFormat="1" ht="15">
      <c r="B145" s="6"/>
      <c r="C145" s="6"/>
      <c r="F145" s="9"/>
      <c r="G145" s="9"/>
    </row>
    <row r="146" spans="2:7" s="3" customFormat="1" ht="15">
      <c r="B146" s="6"/>
      <c r="C146" s="6"/>
      <c r="F146" s="9"/>
      <c r="G146" s="9"/>
    </row>
    <row r="147" spans="2:7" s="3" customFormat="1" ht="15">
      <c r="B147" s="6"/>
      <c r="C147" s="6"/>
      <c r="F147" s="9"/>
      <c r="G147" s="9"/>
    </row>
    <row r="148" spans="2:7" s="3" customFormat="1" ht="15">
      <c r="B148" s="6"/>
      <c r="C148" s="6"/>
      <c r="F148" s="9"/>
      <c r="G148" s="9"/>
    </row>
    <row r="149" spans="2:7" s="3" customFormat="1" ht="15">
      <c r="B149" s="6"/>
      <c r="C149" s="6"/>
      <c r="F149" s="9"/>
      <c r="G149" s="9"/>
    </row>
    <row r="150" spans="2:7" s="3" customFormat="1" ht="15">
      <c r="B150" s="6"/>
      <c r="C150" s="6"/>
      <c r="F150" s="9"/>
      <c r="G150" s="9"/>
    </row>
    <row r="151" spans="2:7" s="3" customFormat="1" ht="15">
      <c r="B151" s="6"/>
      <c r="C151" s="6"/>
      <c r="F151" s="9"/>
      <c r="G151" s="9"/>
    </row>
    <row r="152" spans="2:7" s="3" customFormat="1" ht="15">
      <c r="B152" s="6"/>
      <c r="C152" s="6"/>
      <c r="F152" s="9"/>
      <c r="G152" s="9"/>
    </row>
    <row r="153" spans="2:7" s="3" customFormat="1" ht="15">
      <c r="B153" s="6"/>
      <c r="C153" s="6"/>
      <c r="F153" s="9"/>
      <c r="G153" s="9"/>
    </row>
    <row r="154" spans="2:7" s="3" customFormat="1" ht="15">
      <c r="B154" s="6"/>
      <c r="C154" s="6"/>
      <c r="F154" s="9"/>
      <c r="G154" s="9"/>
    </row>
    <row r="155" spans="2:7" s="3" customFormat="1" ht="15">
      <c r="B155" s="6"/>
      <c r="C155" s="6"/>
      <c r="F155" s="9"/>
      <c r="G155" s="9"/>
    </row>
    <row r="156" spans="2:7" s="3" customFormat="1" ht="15">
      <c r="B156" s="6"/>
      <c r="C156" s="6"/>
      <c r="F156" s="9"/>
      <c r="G156" s="9"/>
    </row>
    <row r="157" spans="2:7" s="3" customFormat="1" ht="15">
      <c r="B157" s="6"/>
      <c r="C157" s="6"/>
      <c r="F157" s="9"/>
      <c r="G157" s="9"/>
    </row>
    <row r="158" spans="2:7" s="3" customFormat="1" ht="15">
      <c r="B158" s="6"/>
      <c r="C158" s="6"/>
      <c r="F158" s="9"/>
      <c r="G158" s="9"/>
    </row>
    <row r="159" spans="2:7" s="3" customFormat="1" ht="15">
      <c r="B159" s="6"/>
      <c r="C159" s="6"/>
      <c r="F159" s="9"/>
      <c r="G159" s="9"/>
    </row>
    <row r="160" spans="2:7" s="3" customFormat="1" ht="15">
      <c r="B160" s="6"/>
      <c r="C160" s="6"/>
      <c r="F160" s="9"/>
      <c r="G160" s="9"/>
    </row>
    <row r="161" spans="2:7" s="3" customFormat="1" ht="15">
      <c r="B161" s="6"/>
      <c r="C161" s="6"/>
      <c r="F161" s="9"/>
      <c r="G161" s="9"/>
    </row>
    <row r="162" spans="2:7" s="3" customFormat="1" ht="15">
      <c r="B162" s="6"/>
      <c r="C162" s="6"/>
      <c r="F162" s="9"/>
      <c r="G162" s="9"/>
    </row>
    <row r="163" spans="2:7" s="3" customFormat="1" ht="15">
      <c r="B163" s="6"/>
      <c r="C163" s="6"/>
      <c r="F163" s="9"/>
      <c r="G163" s="9"/>
    </row>
    <row r="164" spans="2:7" s="3" customFormat="1" ht="15">
      <c r="B164" s="6"/>
      <c r="C164" s="6"/>
      <c r="F164" s="9"/>
      <c r="G164" s="9"/>
    </row>
    <row r="165" spans="2:7" s="3" customFormat="1" ht="15">
      <c r="B165" s="6"/>
      <c r="C165" s="6"/>
      <c r="F165" s="9"/>
      <c r="G165" s="9"/>
    </row>
    <row r="166" spans="2:7" s="3" customFormat="1" ht="15">
      <c r="B166" s="6"/>
      <c r="C166" s="6"/>
      <c r="F166" s="9"/>
      <c r="G166" s="9"/>
    </row>
    <row r="167" spans="2:7" s="3" customFormat="1" ht="15">
      <c r="B167" s="6"/>
      <c r="C167" s="6"/>
      <c r="F167" s="9"/>
      <c r="G167" s="9"/>
    </row>
    <row r="168" spans="2:7" s="3" customFormat="1" ht="15">
      <c r="B168" s="6"/>
      <c r="C168" s="6"/>
      <c r="F168" s="9"/>
      <c r="G168" s="9"/>
    </row>
    <row r="169" spans="2:7" s="3" customFormat="1" ht="15">
      <c r="B169" s="6"/>
      <c r="C169" s="6"/>
      <c r="F169" s="9"/>
      <c r="G169" s="9"/>
    </row>
    <row r="170" spans="2:7" s="3" customFormat="1" ht="15">
      <c r="B170" s="6"/>
      <c r="C170" s="6"/>
      <c r="F170" s="9"/>
      <c r="G170" s="9"/>
    </row>
    <row r="171" spans="2:7" s="3" customFormat="1" ht="15">
      <c r="B171" s="6"/>
      <c r="C171" s="6"/>
      <c r="F171" s="9"/>
      <c r="G171" s="9"/>
    </row>
    <row r="172" spans="2:7" s="3" customFormat="1" ht="15">
      <c r="B172" s="6"/>
      <c r="C172" s="6"/>
      <c r="F172" s="9"/>
      <c r="G172" s="9"/>
    </row>
    <row r="173" spans="2:7" s="3" customFormat="1" ht="15">
      <c r="B173" s="6"/>
      <c r="C173" s="6"/>
      <c r="F173" s="9"/>
      <c r="G173" s="9"/>
    </row>
    <row r="174" spans="2:7" s="3" customFormat="1" ht="15">
      <c r="B174" s="6"/>
      <c r="C174" s="6"/>
      <c r="F174" s="9"/>
      <c r="G174" s="9"/>
    </row>
    <row r="175" spans="2:7" s="3" customFormat="1" ht="15">
      <c r="B175" s="6"/>
      <c r="C175" s="6"/>
      <c r="F175" s="9"/>
      <c r="G175" s="9"/>
    </row>
    <row r="176" spans="2:7" s="3" customFormat="1" ht="15">
      <c r="B176" s="6"/>
      <c r="C176" s="6"/>
      <c r="F176" s="9"/>
      <c r="G176" s="9"/>
    </row>
    <row r="177" spans="2:7" s="3" customFormat="1" ht="15">
      <c r="B177" s="6"/>
      <c r="C177" s="6"/>
      <c r="F177" s="9"/>
      <c r="G177" s="9"/>
    </row>
    <row r="178" spans="2:7" s="3" customFormat="1" ht="15">
      <c r="B178" s="6"/>
      <c r="C178" s="6"/>
      <c r="F178" s="9"/>
      <c r="G178" s="9"/>
    </row>
    <row r="179" spans="2:7" s="3" customFormat="1" ht="15">
      <c r="B179" s="6"/>
      <c r="C179" s="6"/>
      <c r="F179" s="9"/>
      <c r="G179" s="9"/>
    </row>
    <row r="180" spans="2:7" s="3" customFormat="1" ht="15">
      <c r="B180" s="6"/>
      <c r="C180" s="6"/>
      <c r="F180" s="9"/>
      <c r="G180" s="9"/>
    </row>
    <row r="181" spans="2:7" s="3" customFormat="1" ht="15">
      <c r="B181" s="6"/>
      <c r="C181" s="6"/>
      <c r="F181" s="9"/>
      <c r="G181" s="9"/>
    </row>
    <row r="182" spans="2:7" s="3" customFormat="1" ht="15">
      <c r="B182" s="6"/>
      <c r="C182" s="6"/>
      <c r="F182" s="9"/>
      <c r="G182" s="9"/>
    </row>
    <row r="183" spans="2:7" s="3" customFormat="1" ht="15">
      <c r="B183" s="6"/>
      <c r="C183" s="6"/>
      <c r="F183" s="9"/>
      <c r="G183" s="9"/>
    </row>
    <row r="184" spans="2:7" s="3" customFormat="1" ht="15">
      <c r="B184" s="6"/>
      <c r="C184" s="6"/>
      <c r="F184" s="9"/>
      <c r="G184" s="9"/>
    </row>
    <row r="185" spans="2:7" s="3" customFormat="1" ht="15">
      <c r="B185" s="6"/>
      <c r="C185" s="6"/>
      <c r="F185" s="9"/>
      <c r="G185" s="9"/>
    </row>
    <row r="186" spans="2:7" s="3" customFormat="1" ht="15">
      <c r="B186" s="6"/>
      <c r="C186" s="6"/>
      <c r="F186" s="9"/>
      <c r="G186" s="9"/>
    </row>
    <row r="187" spans="2:7" s="3" customFormat="1" ht="15">
      <c r="B187" s="6"/>
      <c r="C187" s="6"/>
      <c r="F187" s="9"/>
      <c r="G187" s="9"/>
    </row>
    <row r="188" spans="2:7" s="3" customFormat="1" ht="15">
      <c r="B188" s="6"/>
      <c r="C188" s="6"/>
      <c r="F188" s="9"/>
      <c r="G188" s="9"/>
    </row>
    <row r="189" spans="2:7" s="3" customFormat="1" ht="15">
      <c r="B189" s="6"/>
      <c r="C189" s="6"/>
      <c r="F189" s="9"/>
      <c r="G189" s="9"/>
    </row>
    <row r="190" spans="2:7" s="3" customFormat="1" ht="15">
      <c r="B190" s="6"/>
      <c r="C190" s="6"/>
      <c r="F190" s="9"/>
      <c r="G190" s="9"/>
    </row>
    <row r="191" spans="2:7" s="3" customFormat="1" ht="15">
      <c r="B191" s="6"/>
      <c r="C191" s="6"/>
      <c r="F191" s="9"/>
      <c r="G191" s="9"/>
    </row>
    <row r="192" spans="2:7" s="3" customFormat="1" ht="15">
      <c r="B192" s="6"/>
      <c r="C192" s="6"/>
      <c r="F192" s="9"/>
      <c r="G192" s="9"/>
    </row>
    <row r="193" spans="2:7" s="3" customFormat="1" ht="15">
      <c r="B193" s="6"/>
      <c r="C193" s="6"/>
      <c r="F193" s="9"/>
      <c r="G193" s="9"/>
    </row>
    <row r="194" spans="2:7" s="3" customFormat="1" ht="15">
      <c r="B194" s="6"/>
      <c r="C194" s="6"/>
      <c r="F194" s="9"/>
      <c r="G194" s="9"/>
    </row>
    <row r="195" spans="2:7" s="3" customFormat="1" ht="15">
      <c r="B195" s="6"/>
      <c r="C195" s="6"/>
      <c r="F195" s="9"/>
      <c r="G195" s="9"/>
    </row>
    <row r="196" spans="2:7" s="3" customFormat="1" ht="15">
      <c r="B196" s="6"/>
      <c r="C196" s="6"/>
      <c r="F196" s="9"/>
      <c r="G196" s="9"/>
    </row>
    <row r="197" spans="2:7" s="3" customFormat="1" ht="15">
      <c r="B197" s="6"/>
      <c r="C197" s="6"/>
      <c r="F197" s="9"/>
      <c r="G197" s="9"/>
    </row>
    <row r="198" spans="2:21" s="3" customFormat="1" ht="15">
      <c r="B198" s="6"/>
      <c r="C198" s="6"/>
      <c r="F198" s="9"/>
      <c r="G198" s="9"/>
      <c r="L198" s="1"/>
      <c r="M198" s="1"/>
      <c r="N198" s="1"/>
      <c r="O198" s="1"/>
      <c r="P198" s="1"/>
      <c r="Q198" s="1"/>
      <c r="R198" s="1"/>
      <c r="S198" s="1"/>
      <c r="T198" s="1"/>
      <c r="U198" s="1"/>
    </row>
    <row r="199" spans="2:21" s="3" customFormat="1" ht="15">
      <c r="B199" s="6"/>
      <c r="C199" s="6"/>
      <c r="F199" s="9"/>
      <c r="G199" s="9"/>
      <c r="L199" s="1"/>
      <c r="M199" s="1"/>
      <c r="N199" s="1"/>
      <c r="O199" s="1"/>
      <c r="P199" s="1"/>
      <c r="Q199" s="1"/>
      <c r="R199" s="1"/>
      <c r="S199" s="1"/>
      <c r="T199" s="1"/>
      <c r="U199" s="1"/>
    </row>
    <row r="200" spans="2:21" s="3" customFormat="1" ht="15">
      <c r="B200" s="6"/>
      <c r="C200" s="6"/>
      <c r="F200" s="9"/>
      <c r="G200" s="9"/>
      <c r="L200" s="1"/>
      <c r="M200" s="1"/>
      <c r="N200" s="1"/>
      <c r="O200" s="1"/>
      <c r="P200" s="1"/>
      <c r="Q200" s="1"/>
      <c r="R200" s="1"/>
      <c r="S200" s="1"/>
      <c r="T200" s="1"/>
      <c r="U200" s="1"/>
    </row>
    <row r="201" spans="2:21" s="3" customFormat="1" ht="15">
      <c r="B201" s="6"/>
      <c r="C201" s="6"/>
      <c r="F201" s="9"/>
      <c r="G201" s="9"/>
      <c r="L201" s="1"/>
      <c r="M201" s="1"/>
      <c r="N201" s="1"/>
      <c r="O201" s="1"/>
      <c r="P201" s="1"/>
      <c r="Q201" s="1"/>
      <c r="R201" s="1"/>
      <c r="S201" s="1"/>
      <c r="T201" s="1"/>
      <c r="U201" s="1"/>
    </row>
    <row r="202" spans="2:21" s="3" customFormat="1" ht="15">
      <c r="B202" s="6"/>
      <c r="C202" s="6"/>
      <c r="F202" s="9"/>
      <c r="G202" s="9"/>
      <c r="L202" s="1"/>
      <c r="M202" s="1"/>
      <c r="N202" s="1"/>
      <c r="O202" s="1"/>
      <c r="P202" s="1"/>
      <c r="Q202" s="1"/>
      <c r="R202" s="1"/>
      <c r="S202" s="1"/>
      <c r="T202" s="1"/>
      <c r="U202" s="1"/>
    </row>
  </sheetData>
  <sheetProtection sheet="1"/>
  <mergeCells count="3">
    <mergeCell ref="D7:M7"/>
    <mergeCell ref="E11:J12"/>
    <mergeCell ref="D5:E5"/>
  </mergeCells>
  <dataValidations count="3">
    <dataValidation type="decimal" allowBlank="1" showInputMessage="1" showErrorMessage="1" error="Efficiency cannot be larger than 100%&#10;" sqref="F9:F10">
      <formula1>0</formula1>
      <formula2>1</formula2>
    </dataValidation>
    <dataValidation type="decimal" allowBlank="1" showInputMessage="1" showErrorMessage="1" error="Emission factor cannot be larger than 100%" sqref="I19:I31">
      <formula1>0</formula1>
      <formula2>1</formula2>
    </dataValidation>
    <dataValidation type="decimal" operator="greaterThan" allowBlank="1" showInputMessage="1" showErrorMessage="1" sqref="F20:G31">
      <formula1>0</formula1>
    </dataValidation>
  </dataValidations>
  <printOptions horizontalCentered="1"/>
  <pageMargins left="0.5" right="0.5" top="0.236220472440945" bottom="0.196850393700787" header="0.511811023622047" footer="0.511811023622047"/>
  <pageSetup fitToHeight="1" fitToWidth="1" orientation="landscape" scale="95" r:id="rId2"/>
  <headerFooter alignWithMargins="0">
    <oddHeader>&amp;R&amp;D</oddHeader>
  </headerFooter>
  <ignoredErrors>
    <ignoredError sqref="F32" formulaRange="1"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2:X202"/>
  <sheetViews>
    <sheetView showGridLines="0" showOutlineSymbols="0" zoomScalePageLayoutView="0" workbookViewId="0" topLeftCell="A1">
      <selection activeCell="A1" sqref="A1"/>
    </sheetView>
  </sheetViews>
  <sheetFormatPr defaultColWidth="10.875" defaultRowHeight="12"/>
  <cols>
    <col min="1" max="1" width="10.875" style="1" customWidth="1"/>
    <col min="2" max="2" width="17.875" style="479" customWidth="1"/>
    <col min="3" max="3" width="3.875" style="479" customWidth="1"/>
    <col min="4" max="4" width="8.875" style="1" customWidth="1"/>
    <col min="5" max="5" width="49.125" style="1" customWidth="1"/>
    <col min="6" max="6" width="11.875" style="10" customWidth="1"/>
    <col min="7" max="7" width="17.125" style="1" customWidth="1"/>
    <col min="8" max="8" width="13.00390625" style="1" customWidth="1"/>
    <col min="9" max="9" width="17.625" style="1" customWidth="1"/>
    <col min="10" max="10" width="17.00390625" style="1" customWidth="1"/>
    <col min="11" max="11" width="18.00390625" style="1" customWidth="1"/>
    <col min="12" max="12" width="6.25390625" style="1" customWidth="1"/>
    <col min="13" max="13" width="25.75390625" style="1" customWidth="1"/>
    <col min="14" max="14" width="18.00390625" style="1" customWidth="1"/>
    <col min="15" max="15" width="7.875" style="1" customWidth="1"/>
    <col min="16" max="16" width="5.00390625" style="1" customWidth="1"/>
    <col min="17" max="17" width="12.375" style="1" customWidth="1"/>
    <col min="18" max="18" width="6.875" style="1" customWidth="1"/>
    <col min="19" max="19" width="4.00390625" style="1" customWidth="1"/>
    <col min="20" max="20" width="5.625" style="1" customWidth="1"/>
    <col min="21" max="16384" width="10.875" style="1" customWidth="1"/>
  </cols>
  <sheetData>
    <row r="1" ht="12"/>
    <row r="2" spans="4:24" ht="12">
      <c r="D2" s="267"/>
      <c r="E2" s="267"/>
      <c r="F2" s="318"/>
      <c r="G2" s="267"/>
      <c r="H2" s="267"/>
      <c r="I2" s="267"/>
      <c r="J2" s="267"/>
      <c r="K2" s="267"/>
      <c r="L2" s="267"/>
      <c r="M2" s="267"/>
      <c r="N2" s="267"/>
      <c r="O2" s="267"/>
      <c r="P2" s="267"/>
      <c r="Q2" s="267"/>
      <c r="R2" s="267"/>
      <c r="S2" s="267"/>
      <c r="T2" s="267"/>
      <c r="U2" s="267"/>
      <c r="V2" s="267"/>
      <c r="W2" s="267"/>
      <c r="X2" s="267"/>
    </row>
    <row r="3" spans="4:24" ht="12">
      <c r="D3" s="267"/>
      <c r="E3" s="267"/>
      <c r="F3" s="318"/>
      <c r="G3" s="267"/>
      <c r="H3" s="267"/>
      <c r="I3" s="267"/>
      <c r="J3" s="267"/>
      <c r="K3" s="267"/>
      <c r="L3" s="267"/>
      <c r="M3" s="267"/>
      <c r="N3" s="267"/>
      <c r="O3" s="267"/>
      <c r="P3" s="267"/>
      <c r="Q3" s="267"/>
      <c r="R3" s="267"/>
      <c r="S3" s="267"/>
      <c r="T3" s="267"/>
      <c r="U3" s="267"/>
      <c r="V3" s="267"/>
      <c r="W3" s="267"/>
      <c r="X3" s="267"/>
    </row>
    <row r="4" spans="4:24" ht="12">
      <c r="D4" s="267"/>
      <c r="E4" s="267"/>
      <c r="F4" s="318"/>
      <c r="G4" s="267"/>
      <c r="H4" s="267"/>
      <c r="I4" s="267"/>
      <c r="J4" s="267"/>
      <c r="K4" s="267"/>
      <c r="L4" s="267"/>
      <c r="M4" s="267"/>
      <c r="N4" s="267"/>
      <c r="O4" s="267"/>
      <c r="P4" s="267"/>
      <c r="Q4" s="267"/>
      <c r="R4" s="267"/>
      <c r="S4" s="267"/>
      <c r="T4" s="267"/>
      <c r="U4" s="267"/>
      <c r="V4" s="267"/>
      <c r="W4" s="267"/>
      <c r="X4" s="267"/>
    </row>
    <row r="5" spans="4:24" ht="15.75">
      <c r="D5" s="521" t="s">
        <v>35</v>
      </c>
      <c r="E5" s="521"/>
      <c r="F5" s="318"/>
      <c r="G5" s="267"/>
      <c r="H5" s="267"/>
      <c r="I5" s="267"/>
      <c r="J5" s="267"/>
      <c r="K5" s="267"/>
      <c r="L5" s="267"/>
      <c r="M5" s="267"/>
      <c r="N5" s="267"/>
      <c r="O5" s="267"/>
      <c r="P5" s="267"/>
      <c r="Q5" s="267"/>
      <c r="R5" s="267"/>
      <c r="S5" s="267"/>
      <c r="T5" s="267"/>
      <c r="U5" s="267"/>
      <c r="V5" s="267"/>
      <c r="W5" s="267"/>
      <c r="X5" s="267"/>
    </row>
    <row r="6" spans="4:24" ht="31.5" customHeight="1" thickBot="1">
      <c r="D6" s="280" t="str">
        <f>Instructions!C5</f>
        <v>Version: 3.3, Last Updated: June 1, 2015 by SI, AK, CS &amp; ZI</v>
      </c>
      <c r="E6" s="267"/>
      <c r="F6" s="318"/>
      <c r="G6" s="267"/>
      <c r="H6" s="267"/>
      <c r="I6" s="267"/>
      <c r="J6" s="267"/>
      <c r="K6" s="267"/>
      <c r="L6" s="267"/>
      <c r="M6" s="267"/>
      <c r="N6" s="267"/>
      <c r="O6" s="267"/>
      <c r="P6" s="267"/>
      <c r="Q6" s="267"/>
      <c r="R6" s="267"/>
      <c r="S6" s="267"/>
      <c r="T6" s="267"/>
      <c r="U6" s="267"/>
      <c r="V6" s="267"/>
      <c r="W6" s="267"/>
      <c r="X6" s="267"/>
    </row>
    <row r="7" spans="2:16" s="20" customFormat="1" ht="23.25" customHeight="1" thickBot="1">
      <c r="B7" s="481"/>
      <c r="C7" s="481"/>
      <c r="D7" s="522" t="s">
        <v>195</v>
      </c>
      <c r="E7" s="523"/>
      <c r="F7" s="523"/>
      <c r="G7" s="523"/>
      <c r="H7" s="523"/>
      <c r="I7" s="523"/>
      <c r="J7" s="523"/>
      <c r="K7" s="523"/>
      <c r="L7" s="523"/>
      <c r="M7" s="524"/>
      <c r="P7" s="267"/>
    </row>
    <row r="8" spans="2:14" s="20" customFormat="1" ht="23.25" customHeight="1">
      <c r="B8" s="481"/>
      <c r="C8" s="481"/>
      <c r="D8" s="155"/>
      <c r="E8" s="155"/>
      <c r="F8" s="155"/>
      <c r="G8" s="155"/>
      <c r="H8" s="155"/>
      <c r="I8" s="155"/>
      <c r="J8" s="155"/>
      <c r="K8" s="155"/>
      <c r="M8" s="68"/>
      <c r="N8" s="267"/>
    </row>
    <row r="9" spans="2:14" s="20" customFormat="1" ht="21" customHeight="1">
      <c r="B9" s="483"/>
      <c r="C9" s="483"/>
      <c r="D9" s="155"/>
      <c r="E9" s="439" t="s">
        <v>91</v>
      </c>
      <c r="F9" s="173">
        <v>0</v>
      </c>
      <c r="G9" s="161" t="s">
        <v>161</v>
      </c>
      <c r="H9" s="155"/>
      <c r="I9" s="155"/>
      <c r="J9" s="155"/>
      <c r="K9" s="155"/>
      <c r="M9" s="68"/>
      <c r="N9" s="267"/>
    </row>
    <row r="10" spans="2:14" s="20" customFormat="1" ht="19.5" customHeight="1">
      <c r="B10" s="483"/>
      <c r="C10" s="483"/>
      <c r="D10" s="155"/>
      <c r="E10" s="439" t="s">
        <v>155</v>
      </c>
      <c r="F10" s="173">
        <v>0</v>
      </c>
      <c r="G10" s="161" t="s">
        <v>161</v>
      </c>
      <c r="H10" s="155"/>
      <c r="I10" s="155"/>
      <c r="J10" s="155"/>
      <c r="K10" s="155"/>
      <c r="M10" s="68"/>
      <c r="N10" s="68"/>
    </row>
    <row r="11" spans="2:14" s="20" customFormat="1" ht="18.75" customHeight="1">
      <c r="B11" s="483"/>
      <c r="C11" s="483"/>
      <c r="D11" s="155"/>
      <c r="E11" s="502" t="s">
        <v>192</v>
      </c>
      <c r="F11" s="502"/>
      <c r="G11" s="502"/>
      <c r="H11" s="502"/>
      <c r="I11" s="502"/>
      <c r="J11" s="502"/>
      <c r="K11" s="256"/>
      <c r="L11" s="256"/>
      <c r="M11" s="256"/>
      <c r="N11" s="267"/>
    </row>
    <row r="12" spans="2:24" ht="18.75">
      <c r="B12" s="483"/>
      <c r="C12" s="483"/>
      <c r="D12" s="267"/>
      <c r="E12" s="503"/>
      <c r="F12" s="503"/>
      <c r="G12" s="503"/>
      <c r="H12" s="503"/>
      <c r="I12" s="503"/>
      <c r="J12" s="503"/>
      <c r="K12" s="267"/>
      <c r="L12" s="267"/>
      <c r="M12" s="68"/>
      <c r="N12" s="68"/>
      <c r="O12" s="267"/>
      <c r="P12" s="267"/>
      <c r="Q12" s="267"/>
      <c r="R12" s="267"/>
      <c r="S12" s="267"/>
      <c r="T12" s="267"/>
      <c r="U12" s="267"/>
      <c r="V12" s="267"/>
      <c r="W12" s="267"/>
      <c r="X12" s="267"/>
    </row>
    <row r="13" spans="2:24" ht="21" customHeight="1">
      <c r="B13" s="483"/>
      <c r="C13" s="483"/>
      <c r="D13" s="267"/>
      <c r="E13" s="269" t="s">
        <v>176</v>
      </c>
      <c r="F13" s="270"/>
      <c r="G13" s="333"/>
      <c r="H13" s="271"/>
      <c r="I13" s="271"/>
      <c r="J13" s="271"/>
      <c r="K13" s="272"/>
      <c r="L13" s="268"/>
      <c r="M13" s="64" t="s">
        <v>49</v>
      </c>
      <c r="N13" s="295"/>
      <c r="O13" s="295"/>
      <c r="P13" s="295"/>
      <c r="Q13" s="295"/>
      <c r="R13" s="295"/>
      <c r="S13" s="295"/>
      <c r="T13" s="68"/>
      <c r="U13" s="68"/>
      <c r="V13" s="267"/>
      <c r="W13" s="267"/>
      <c r="X13" s="267"/>
    </row>
    <row r="14" spans="2:24" s="2" customFormat="1" ht="24.75" customHeight="1">
      <c r="B14" s="483"/>
      <c r="C14" s="483"/>
      <c r="D14" s="68"/>
      <c r="E14" s="273" t="s">
        <v>105</v>
      </c>
      <c r="F14" s="274"/>
      <c r="G14" s="334"/>
      <c r="H14" s="275"/>
      <c r="I14" s="275"/>
      <c r="J14" s="275"/>
      <c r="K14" s="276"/>
      <c r="L14" s="295"/>
      <c r="M14" s="69" t="s">
        <v>51</v>
      </c>
      <c r="N14" s="252">
        <v>0.955</v>
      </c>
      <c r="O14" s="297"/>
      <c r="P14" s="297"/>
      <c r="Q14" s="297"/>
      <c r="R14" s="297"/>
      <c r="S14" s="297"/>
      <c r="T14" s="280"/>
      <c r="U14" s="280"/>
      <c r="V14" s="68"/>
      <c r="W14" s="68"/>
      <c r="X14" s="68"/>
    </row>
    <row r="15" spans="2:24" s="14" customFormat="1" ht="24.75" customHeight="1">
      <c r="B15" s="483"/>
      <c r="C15" s="483"/>
      <c r="D15" s="280"/>
      <c r="E15" s="277" t="s">
        <v>94</v>
      </c>
      <c r="F15" s="321"/>
      <c r="G15" s="335"/>
      <c r="H15" s="322"/>
      <c r="I15" s="323"/>
      <c r="J15" s="323"/>
      <c r="K15" s="324"/>
      <c r="L15" s="297"/>
      <c r="M15" s="25" t="s">
        <v>45</v>
      </c>
      <c r="N15" s="280"/>
      <c r="O15" s="297"/>
      <c r="P15" s="297"/>
      <c r="Q15" s="297"/>
      <c r="R15" s="297"/>
      <c r="S15" s="297"/>
      <c r="T15" s="281"/>
      <c r="U15" s="281"/>
      <c r="V15" s="280"/>
      <c r="W15" s="280"/>
      <c r="X15" s="280"/>
    </row>
    <row r="16" spans="2:24" s="5" customFormat="1" ht="16.5" thickBot="1">
      <c r="B16" s="483"/>
      <c r="C16" s="483"/>
      <c r="D16" s="281"/>
      <c r="E16" s="278" t="s">
        <v>0</v>
      </c>
      <c r="F16" s="278" t="s">
        <v>1</v>
      </c>
      <c r="G16" s="278" t="s">
        <v>2</v>
      </c>
      <c r="H16" s="278" t="s">
        <v>3</v>
      </c>
      <c r="I16" s="325" t="s">
        <v>39</v>
      </c>
      <c r="J16" s="325" t="s">
        <v>44</v>
      </c>
      <c r="K16" s="325" t="s">
        <v>92</v>
      </c>
      <c r="L16" s="297"/>
      <c r="M16" s="326" t="s">
        <v>46</v>
      </c>
      <c r="N16" s="297"/>
      <c r="O16" s="297"/>
      <c r="P16" s="297"/>
      <c r="Q16" s="297"/>
      <c r="R16" s="297"/>
      <c r="S16" s="297"/>
      <c r="T16" s="268"/>
      <c r="U16" s="268"/>
      <c r="V16" s="281"/>
      <c r="W16" s="281"/>
      <c r="X16" s="281"/>
    </row>
    <row r="17" spans="2:24" s="4" customFormat="1" ht="79.5" customHeight="1">
      <c r="B17" s="483"/>
      <c r="C17" s="483"/>
      <c r="D17" s="268"/>
      <c r="E17" s="279" t="s">
        <v>134</v>
      </c>
      <c r="F17" s="279" t="s">
        <v>8</v>
      </c>
      <c r="G17" s="279" t="s">
        <v>168</v>
      </c>
      <c r="H17" s="279" t="s">
        <v>169</v>
      </c>
      <c r="I17" s="279" t="s">
        <v>43</v>
      </c>
      <c r="J17" s="279" t="s">
        <v>170</v>
      </c>
      <c r="K17" s="279" t="s">
        <v>171</v>
      </c>
      <c r="L17" s="297"/>
      <c r="M17" s="126" t="s">
        <v>16</v>
      </c>
      <c r="N17" s="127"/>
      <c r="O17" s="128"/>
      <c r="P17" s="336"/>
      <c r="Q17" s="129"/>
      <c r="R17" s="128"/>
      <c r="S17" s="130"/>
      <c r="T17" s="268"/>
      <c r="U17" s="268"/>
      <c r="V17" s="268"/>
      <c r="W17" s="268"/>
      <c r="X17" s="268"/>
    </row>
    <row r="18" spans="2:24" s="4" customFormat="1" ht="16.5" thickBot="1">
      <c r="B18" s="483"/>
      <c r="C18" s="483"/>
      <c r="D18" s="268"/>
      <c r="E18" s="279"/>
      <c r="F18" s="279" t="s">
        <v>11</v>
      </c>
      <c r="G18" s="279" t="s">
        <v>10</v>
      </c>
      <c r="H18" s="279" t="s">
        <v>7</v>
      </c>
      <c r="I18" s="279" t="s">
        <v>40</v>
      </c>
      <c r="J18" s="279" t="s">
        <v>7</v>
      </c>
      <c r="K18" s="279" t="s">
        <v>7</v>
      </c>
      <c r="L18" s="297"/>
      <c r="M18" s="131" t="s">
        <v>21</v>
      </c>
      <c r="N18" s="132"/>
      <c r="O18" s="132"/>
      <c r="P18" s="132"/>
      <c r="Q18" s="132"/>
      <c r="R18" s="133"/>
      <c r="S18" s="134"/>
      <c r="T18" s="295"/>
      <c r="U18" s="295"/>
      <c r="V18" s="268"/>
      <c r="W18" s="268"/>
      <c r="X18" s="268"/>
    </row>
    <row r="19" spans="2:24" s="11" customFormat="1" ht="24.75" customHeight="1">
      <c r="B19" s="483"/>
      <c r="C19" s="483"/>
      <c r="D19" s="295"/>
      <c r="E19" s="327" t="s">
        <v>55</v>
      </c>
      <c r="F19" s="328">
        <v>150</v>
      </c>
      <c r="G19" s="337">
        <v>4.3</v>
      </c>
      <c r="H19" s="338">
        <f>(G19*F19)/1000</f>
        <v>0.645</v>
      </c>
      <c r="I19" s="330">
        <f>N14</f>
        <v>0.955</v>
      </c>
      <c r="J19" s="338">
        <f>IF(I19=0,H19,H19*I19)</f>
        <v>0.6159749999999999</v>
      </c>
      <c r="K19" s="291">
        <f>IF(J19=0,J19,(1-($F$9*$F$10))*J19)</f>
        <v>0.6159749999999999</v>
      </c>
      <c r="L19" s="297"/>
      <c r="M19" s="135"/>
      <c r="N19" s="260" t="s">
        <v>19</v>
      </c>
      <c r="O19" s="261"/>
      <c r="P19" s="261"/>
      <c r="Q19" s="262" t="s">
        <v>20</v>
      </c>
      <c r="R19" s="263"/>
      <c r="S19" s="136"/>
      <c r="T19" s="297"/>
      <c r="U19" s="297"/>
      <c r="V19" s="295"/>
      <c r="W19" s="295"/>
      <c r="X19" s="295"/>
    </row>
    <row r="20" spans="2:24" s="3" customFormat="1" ht="24.75" customHeight="1" thickBot="1">
      <c r="B20" s="483"/>
      <c r="C20" s="483"/>
      <c r="D20" s="297"/>
      <c r="E20" s="339"/>
      <c r="F20" s="340"/>
      <c r="G20" s="341"/>
      <c r="H20" s="293">
        <f>G20*F20/1000</f>
        <v>0</v>
      </c>
      <c r="I20" s="292"/>
      <c r="J20" s="293">
        <f aca="true" t="shared" si="0" ref="J20:J31">IF(I20=0,H20,H20*I20)</f>
        <v>0</v>
      </c>
      <c r="K20" s="293">
        <f aca="true" t="shared" si="1" ref="K20:K32">IF(J20=0,J20,(1-($F$9*$F$10))*J20)</f>
        <v>0</v>
      </c>
      <c r="L20" s="297"/>
      <c r="M20" s="131"/>
      <c r="N20" s="264" t="s">
        <v>14</v>
      </c>
      <c r="O20" s="265"/>
      <c r="P20" s="298"/>
      <c r="Q20" s="265" t="s">
        <v>15</v>
      </c>
      <c r="R20" s="266"/>
      <c r="S20" s="342"/>
      <c r="T20" s="297"/>
      <c r="U20" s="297"/>
      <c r="V20" s="297"/>
      <c r="W20" s="297"/>
      <c r="X20" s="297"/>
    </row>
    <row r="21" spans="2:24" s="3" customFormat="1" ht="24.75" customHeight="1">
      <c r="B21" s="6"/>
      <c r="C21" s="6"/>
      <c r="D21" s="297"/>
      <c r="E21" s="339"/>
      <c r="F21" s="340"/>
      <c r="G21" s="341"/>
      <c r="H21" s="293">
        <f aca="true" t="shared" si="2" ref="H21:H31">G21*F21/1000</f>
        <v>0</v>
      </c>
      <c r="I21" s="292"/>
      <c r="J21" s="293">
        <f t="shared" si="0"/>
        <v>0</v>
      </c>
      <c r="K21" s="293">
        <f t="shared" si="1"/>
        <v>0</v>
      </c>
      <c r="L21" s="297"/>
      <c r="M21" s="131"/>
      <c r="N21" s="123">
        <v>1</v>
      </c>
      <c r="O21" s="143" t="s">
        <v>12</v>
      </c>
      <c r="P21" s="143" t="s">
        <v>6</v>
      </c>
      <c r="Q21" s="144">
        <f>N21*3.78541178</f>
        <v>3.78541178</v>
      </c>
      <c r="R21" s="145" t="s">
        <v>11</v>
      </c>
      <c r="S21" s="342"/>
      <c r="T21" s="297"/>
      <c r="U21" s="297"/>
      <c r="V21" s="297"/>
      <c r="W21" s="297"/>
      <c r="X21" s="297"/>
    </row>
    <row r="22" spans="2:24" s="3" customFormat="1" ht="24.75" customHeight="1">
      <c r="B22" s="6"/>
      <c r="C22" s="6"/>
      <c r="D22" s="297"/>
      <c r="E22" s="339"/>
      <c r="F22" s="340"/>
      <c r="G22" s="341"/>
      <c r="H22" s="293">
        <f t="shared" si="2"/>
        <v>0</v>
      </c>
      <c r="I22" s="292"/>
      <c r="J22" s="293">
        <f t="shared" si="0"/>
        <v>0</v>
      </c>
      <c r="K22" s="293">
        <f t="shared" si="1"/>
        <v>0</v>
      </c>
      <c r="L22" s="297"/>
      <c r="M22" s="131"/>
      <c r="N22" s="124">
        <v>1</v>
      </c>
      <c r="O22" s="146" t="s">
        <v>9</v>
      </c>
      <c r="P22" s="146" t="s">
        <v>6</v>
      </c>
      <c r="Q22" s="147">
        <f>N22*0.4536*1000/3.78541178</f>
        <v>119.82844307627742</v>
      </c>
      <c r="R22" s="148" t="s">
        <v>10</v>
      </c>
      <c r="S22" s="342"/>
      <c r="T22" s="297"/>
      <c r="U22" s="297"/>
      <c r="V22" s="297"/>
      <c r="W22" s="297"/>
      <c r="X22" s="297"/>
    </row>
    <row r="23" spans="2:24" s="3" customFormat="1" ht="24.75" customHeight="1">
      <c r="B23" s="6"/>
      <c r="C23" s="6"/>
      <c r="D23" s="297"/>
      <c r="E23" s="343"/>
      <c r="F23" s="340"/>
      <c r="G23" s="341"/>
      <c r="H23" s="293">
        <f t="shared" si="2"/>
        <v>0</v>
      </c>
      <c r="I23" s="292"/>
      <c r="J23" s="293">
        <f t="shared" si="0"/>
        <v>0</v>
      </c>
      <c r="K23" s="293">
        <f t="shared" si="1"/>
        <v>0</v>
      </c>
      <c r="L23" s="297"/>
      <c r="M23" s="131"/>
      <c r="N23" s="124">
        <v>1</v>
      </c>
      <c r="O23" s="146" t="s">
        <v>18</v>
      </c>
      <c r="P23" s="146" t="s">
        <v>6</v>
      </c>
      <c r="Q23" s="147">
        <f>N23/1000</f>
        <v>0.001</v>
      </c>
      <c r="R23" s="148" t="s">
        <v>7</v>
      </c>
      <c r="S23" s="342"/>
      <c r="T23" s="297"/>
      <c r="U23" s="297"/>
      <c r="V23" s="297"/>
      <c r="W23" s="297"/>
      <c r="X23" s="297"/>
    </row>
    <row r="24" spans="2:24" s="3" customFormat="1" ht="24.75" customHeight="1" thickBot="1">
      <c r="B24" s="6"/>
      <c r="C24" s="6"/>
      <c r="D24" s="297"/>
      <c r="E24" s="343"/>
      <c r="F24" s="340"/>
      <c r="G24" s="341"/>
      <c r="H24" s="293">
        <f t="shared" si="2"/>
        <v>0</v>
      </c>
      <c r="I24" s="292"/>
      <c r="J24" s="293">
        <f t="shared" si="0"/>
        <v>0</v>
      </c>
      <c r="K24" s="293">
        <f t="shared" si="1"/>
        <v>0</v>
      </c>
      <c r="L24" s="297"/>
      <c r="M24" s="131"/>
      <c r="N24" s="125">
        <v>1</v>
      </c>
      <c r="O24" s="149" t="s">
        <v>13</v>
      </c>
      <c r="P24" s="149" t="s">
        <v>6</v>
      </c>
      <c r="Q24" s="150">
        <f>N24*0.4536</f>
        <v>0.4536</v>
      </c>
      <c r="R24" s="151" t="s">
        <v>7</v>
      </c>
      <c r="S24" s="342"/>
      <c r="T24" s="297"/>
      <c r="U24" s="297"/>
      <c r="V24" s="297"/>
      <c r="W24" s="297"/>
      <c r="X24" s="297"/>
    </row>
    <row r="25" spans="2:24" s="3" customFormat="1" ht="24.75" customHeight="1" thickBot="1">
      <c r="B25" s="6"/>
      <c r="C25" s="6"/>
      <c r="D25" s="297"/>
      <c r="E25" s="343"/>
      <c r="F25" s="340"/>
      <c r="G25" s="341"/>
      <c r="H25" s="293">
        <f t="shared" si="2"/>
        <v>0</v>
      </c>
      <c r="I25" s="292"/>
      <c r="J25" s="293">
        <f t="shared" si="0"/>
        <v>0</v>
      </c>
      <c r="K25" s="293">
        <f t="shared" si="1"/>
        <v>0</v>
      </c>
      <c r="L25" s="297"/>
      <c r="M25" s="344"/>
      <c r="N25" s="140"/>
      <c r="O25" s="140"/>
      <c r="P25" s="141"/>
      <c r="Q25" s="140"/>
      <c r="R25" s="140"/>
      <c r="S25" s="345"/>
      <c r="T25" s="297"/>
      <c r="U25" s="297"/>
      <c r="V25" s="297"/>
      <c r="W25" s="297"/>
      <c r="X25" s="297"/>
    </row>
    <row r="26" spans="2:24" s="3" customFormat="1" ht="24.75" customHeight="1">
      <c r="B26" s="6"/>
      <c r="C26" s="6"/>
      <c r="D26" s="297"/>
      <c r="E26" s="343"/>
      <c r="F26" s="340"/>
      <c r="G26" s="341"/>
      <c r="H26" s="293">
        <f t="shared" si="2"/>
        <v>0</v>
      </c>
      <c r="I26" s="292"/>
      <c r="J26" s="293">
        <f t="shared" si="0"/>
        <v>0</v>
      </c>
      <c r="K26" s="293">
        <f t="shared" si="1"/>
        <v>0</v>
      </c>
      <c r="L26" s="297"/>
      <c r="M26" s="297"/>
      <c r="N26" s="297"/>
      <c r="O26" s="297"/>
      <c r="P26" s="297"/>
      <c r="Q26" s="297"/>
      <c r="R26" s="297"/>
      <c r="S26" s="297"/>
      <c r="T26" s="297"/>
      <c r="U26" s="297"/>
      <c r="V26" s="297"/>
      <c r="W26" s="297"/>
      <c r="X26" s="297"/>
    </row>
    <row r="27" spans="2:24" s="3" customFormat="1" ht="24.75" customHeight="1">
      <c r="B27" s="6"/>
      <c r="C27" s="6"/>
      <c r="D27" s="297"/>
      <c r="E27" s="343"/>
      <c r="F27" s="340"/>
      <c r="G27" s="341"/>
      <c r="H27" s="293">
        <f t="shared" si="2"/>
        <v>0</v>
      </c>
      <c r="I27" s="292"/>
      <c r="J27" s="293">
        <f t="shared" si="0"/>
        <v>0</v>
      </c>
      <c r="K27" s="293">
        <f t="shared" si="1"/>
        <v>0</v>
      </c>
      <c r="L27" s="297"/>
      <c r="M27" s="310"/>
      <c r="N27" s="310"/>
      <c r="O27" s="310"/>
      <c r="P27" s="310"/>
      <c r="Q27" s="310"/>
      <c r="R27" s="310"/>
      <c r="S27" s="310"/>
      <c r="T27" s="297"/>
      <c r="U27" s="297"/>
      <c r="V27" s="297"/>
      <c r="W27" s="297"/>
      <c r="X27" s="297"/>
    </row>
    <row r="28" spans="2:24" s="3" customFormat="1" ht="24.75" customHeight="1">
      <c r="B28" s="6"/>
      <c r="C28" s="6"/>
      <c r="D28" s="297"/>
      <c r="E28" s="343"/>
      <c r="F28" s="340"/>
      <c r="G28" s="341"/>
      <c r="H28" s="293">
        <f t="shared" si="2"/>
        <v>0</v>
      </c>
      <c r="I28" s="292"/>
      <c r="J28" s="293">
        <f t="shared" si="0"/>
        <v>0</v>
      </c>
      <c r="K28" s="293">
        <f t="shared" si="1"/>
        <v>0</v>
      </c>
      <c r="L28" s="310"/>
      <c r="M28" s="297"/>
      <c r="N28" s="297"/>
      <c r="O28" s="297"/>
      <c r="P28" s="297"/>
      <c r="Q28" s="297"/>
      <c r="R28" s="297"/>
      <c r="S28" s="297"/>
      <c r="T28" s="297"/>
      <c r="U28" s="297"/>
      <c r="V28" s="297"/>
      <c r="W28" s="297"/>
      <c r="X28" s="297"/>
    </row>
    <row r="29" spans="2:24" s="3" customFormat="1" ht="24.75" customHeight="1">
      <c r="B29" s="6"/>
      <c r="C29" s="6"/>
      <c r="D29" s="297"/>
      <c r="E29" s="343"/>
      <c r="F29" s="340"/>
      <c r="G29" s="341"/>
      <c r="H29" s="293">
        <f t="shared" si="2"/>
        <v>0</v>
      </c>
      <c r="I29" s="292"/>
      <c r="J29" s="293">
        <f t="shared" si="0"/>
        <v>0</v>
      </c>
      <c r="K29" s="293">
        <f t="shared" si="1"/>
        <v>0</v>
      </c>
      <c r="L29" s="297"/>
      <c r="M29" s="297"/>
      <c r="N29" s="297"/>
      <c r="O29" s="297"/>
      <c r="P29" s="297"/>
      <c r="Q29" s="297"/>
      <c r="R29" s="297"/>
      <c r="S29" s="297"/>
      <c r="T29" s="297"/>
      <c r="U29" s="297"/>
      <c r="V29" s="297"/>
      <c r="W29" s="297"/>
      <c r="X29" s="297"/>
    </row>
    <row r="30" spans="2:24" s="3" customFormat="1" ht="24.75" customHeight="1">
      <c r="B30" s="6"/>
      <c r="C30" s="6"/>
      <c r="D30" s="297"/>
      <c r="E30" s="343"/>
      <c r="F30" s="340"/>
      <c r="G30" s="341"/>
      <c r="H30" s="293">
        <f t="shared" si="2"/>
        <v>0</v>
      </c>
      <c r="I30" s="292"/>
      <c r="J30" s="293">
        <f t="shared" si="0"/>
        <v>0</v>
      </c>
      <c r="K30" s="293">
        <f t="shared" si="1"/>
        <v>0</v>
      </c>
      <c r="L30" s="297"/>
      <c r="M30" s="297"/>
      <c r="N30" s="297"/>
      <c r="O30" s="297"/>
      <c r="P30" s="297"/>
      <c r="Q30" s="297"/>
      <c r="R30" s="297"/>
      <c r="S30" s="297"/>
      <c r="T30" s="297"/>
      <c r="U30" s="297"/>
      <c r="V30" s="297"/>
      <c r="W30" s="297"/>
      <c r="X30" s="297"/>
    </row>
    <row r="31" spans="2:24" s="3" customFormat="1" ht="24.75" customHeight="1">
      <c r="B31" s="6"/>
      <c r="C31" s="6"/>
      <c r="D31" s="297"/>
      <c r="E31" s="343"/>
      <c r="F31" s="340"/>
      <c r="G31" s="341"/>
      <c r="H31" s="293">
        <f t="shared" si="2"/>
        <v>0</v>
      </c>
      <c r="I31" s="292"/>
      <c r="J31" s="293">
        <f t="shared" si="0"/>
        <v>0</v>
      </c>
      <c r="K31" s="293">
        <f t="shared" si="1"/>
        <v>0</v>
      </c>
      <c r="L31" s="297"/>
      <c r="M31" s="297"/>
      <c r="N31" s="297"/>
      <c r="O31" s="297"/>
      <c r="P31" s="297"/>
      <c r="Q31" s="297"/>
      <c r="R31" s="297"/>
      <c r="S31" s="297"/>
      <c r="T31" s="297"/>
      <c r="U31" s="297"/>
      <c r="V31" s="297"/>
      <c r="W31" s="297"/>
      <c r="X31" s="297"/>
    </row>
    <row r="32" spans="2:24" s="3" customFormat="1" ht="24.75" customHeight="1">
      <c r="B32" s="6"/>
      <c r="C32" s="6"/>
      <c r="D32" s="297"/>
      <c r="E32" s="299" t="s">
        <v>4</v>
      </c>
      <c r="F32" s="300" t="s">
        <v>58</v>
      </c>
      <c r="G32" s="346" t="s">
        <v>58</v>
      </c>
      <c r="H32" s="347">
        <f>SUM(H20:H31)</f>
        <v>0</v>
      </c>
      <c r="I32" s="348" t="s">
        <v>58</v>
      </c>
      <c r="J32" s="348">
        <f>SUM(J20:J31)</f>
        <v>0</v>
      </c>
      <c r="K32" s="348">
        <f t="shared" si="1"/>
        <v>0</v>
      </c>
      <c r="L32" s="297"/>
      <c r="M32" s="297"/>
      <c r="N32" s="297"/>
      <c r="O32" s="297"/>
      <c r="P32" s="297"/>
      <c r="Q32" s="297"/>
      <c r="R32" s="297"/>
      <c r="S32" s="297"/>
      <c r="T32" s="310"/>
      <c r="U32" s="310"/>
      <c r="V32" s="297"/>
      <c r="W32" s="297"/>
      <c r="X32" s="297"/>
    </row>
    <row r="33" spans="2:24" s="12" customFormat="1" ht="15" customHeight="1">
      <c r="B33" s="13"/>
      <c r="C33" s="13"/>
      <c r="D33" s="310"/>
      <c r="E33" s="305" t="s">
        <v>5</v>
      </c>
      <c r="F33" s="306"/>
      <c r="G33" s="310"/>
      <c r="H33" s="310"/>
      <c r="I33" s="310"/>
      <c r="J33" s="310"/>
      <c r="K33" s="310"/>
      <c r="L33" s="297"/>
      <c r="M33" s="297"/>
      <c r="N33" s="297"/>
      <c r="O33" s="297"/>
      <c r="P33" s="297"/>
      <c r="Q33" s="297"/>
      <c r="R33" s="297"/>
      <c r="S33" s="297"/>
      <c r="T33" s="297"/>
      <c r="U33" s="297"/>
      <c r="V33" s="310"/>
      <c r="W33" s="310"/>
      <c r="X33" s="310"/>
    </row>
    <row r="34" spans="2:24" s="3" customFormat="1" ht="15" customHeight="1">
      <c r="B34" s="6"/>
      <c r="C34" s="6"/>
      <c r="D34" s="297"/>
      <c r="E34" s="308" t="s">
        <v>173</v>
      </c>
      <c r="F34" s="307"/>
      <c r="G34" s="297"/>
      <c r="H34" s="297"/>
      <c r="I34" s="297"/>
      <c r="J34" s="297"/>
      <c r="K34" s="297"/>
      <c r="L34" s="297"/>
      <c r="M34" s="297"/>
      <c r="N34" s="297"/>
      <c r="O34" s="297"/>
      <c r="P34" s="297"/>
      <c r="Q34" s="297"/>
      <c r="R34" s="297"/>
      <c r="S34" s="297"/>
      <c r="T34" s="297"/>
      <c r="U34" s="297"/>
      <c r="V34" s="297"/>
      <c r="W34" s="297"/>
      <c r="X34" s="297"/>
    </row>
    <row r="35" spans="2:24" s="3" customFormat="1" ht="15" customHeight="1">
      <c r="B35" s="6"/>
      <c r="C35" s="6"/>
      <c r="D35" s="297"/>
      <c r="E35" s="311"/>
      <c r="F35" s="309"/>
      <c r="G35" s="297"/>
      <c r="H35" s="297"/>
      <c r="I35" s="297"/>
      <c r="J35" s="297"/>
      <c r="K35" s="297"/>
      <c r="L35" s="297"/>
      <c r="M35" s="297"/>
      <c r="N35" s="297"/>
      <c r="O35" s="297"/>
      <c r="P35" s="297"/>
      <c r="Q35" s="297"/>
      <c r="R35" s="297"/>
      <c r="S35" s="297"/>
      <c r="T35" s="297"/>
      <c r="U35" s="297"/>
      <c r="V35" s="297"/>
      <c r="W35" s="297"/>
      <c r="X35" s="297"/>
    </row>
    <row r="36" spans="2:24" s="3" customFormat="1" ht="24.75" customHeight="1">
      <c r="B36" s="6"/>
      <c r="C36" s="6"/>
      <c r="D36" s="297"/>
      <c r="E36" s="311"/>
      <c r="F36" s="309"/>
      <c r="G36" s="297"/>
      <c r="H36" s="297"/>
      <c r="I36" s="297"/>
      <c r="J36" s="297"/>
      <c r="K36" s="297"/>
      <c r="L36" s="297"/>
      <c r="M36" s="297"/>
      <c r="N36" s="297"/>
      <c r="O36" s="297"/>
      <c r="P36" s="297"/>
      <c r="Q36" s="297"/>
      <c r="R36" s="297"/>
      <c r="S36" s="297"/>
      <c r="T36" s="297"/>
      <c r="U36" s="297"/>
      <c r="V36" s="297"/>
      <c r="W36" s="297"/>
      <c r="X36" s="297"/>
    </row>
    <row r="37" spans="2:24" s="3" customFormat="1" ht="24.75" customHeight="1">
      <c r="B37" s="6"/>
      <c r="C37" s="6"/>
      <c r="D37" s="297"/>
      <c r="E37" s="311"/>
      <c r="F37" s="309"/>
      <c r="G37" s="297"/>
      <c r="H37" s="297"/>
      <c r="I37" s="297"/>
      <c r="J37" s="297"/>
      <c r="K37" s="297"/>
      <c r="L37" s="297"/>
      <c r="M37" s="297"/>
      <c r="N37" s="297"/>
      <c r="O37" s="297"/>
      <c r="P37" s="297"/>
      <c r="Q37" s="297"/>
      <c r="R37" s="297"/>
      <c r="S37" s="297"/>
      <c r="T37" s="297"/>
      <c r="U37" s="297"/>
      <c r="V37" s="297"/>
      <c r="W37" s="297"/>
      <c r="X37" s="297"/>
    </row>
    <row r="38" spans="2:24" s="3" customFormat="1" ht="24.75" customHeight="1">
      <c r="B38" s="6"/>
      <c r="C38" s="6"/>
      <c r="D38" s="297"/>
      <c r="E38" s="311"/>
      <c r="F38" s="309"/>
      <c r="G38" s="297"/>
      <c r="H38" s="297"/>
      <c r="I38" s="297"/>
      <c r="J38" s="297"/>
      <c r="K38" s="297"/>
      <c r="L38" s="297"/>
      <c r="M38" s="297"/>
      <c r="N38" s="297"/>
      <c r="O38" s="297"/>
      <c r="P38" s="297"/>
      <c r="Q38" s="297"/>
      <c r="R38" s="297"/>
      <c r="S38" s="297"/>
      <c r="T38" s="297"/>
      <c r="U38" s="297"/>
      <c r="V38" s="297"/>
      <c r="W38" s="297"/>
      <c r="X38" s="297"/>
    </row>
    <row r="39" spans="2:24" s="3" customFormat="1" ht="24.75" customHeight="1">
      <c r="B39" s="6"/>
      <c r="C39" s="6"/>
      <c r="D39" s="297"/>
      <c r="E39" s="315"/>
      <c r="F39" s="309"/>
      <c r="G39" s="297"/>
      <c r="H39" s="297"/>
      <c r="I39" s="297"/>
      <c r="J39" s="297"/>
      <c r="K39" s="297"/>
      <c r="L39" s="297"/>
      <c r="M39" s="297"/>
      <c r="N39" s="297"/>
      <c r="O39" s="297"/>
      <c r="P39" s="297"/>
      <c r="Q39" s="297"/>
      <c r="R39" s="297"/>
      <c r="S39" s="297"/>
      <c r="T39" s="297"/>
      <c r="U39" s="297"/>
      <c r="V39" s="297"/>
      <c r="W39" s="297"/>
      <c r="X39" s="297"/>
    </row>
    <row r="40" spans="2:6" s="3" customFormat="1" ht="24.75" customHeight="1">
      <c r="B40" s="6"/>
      <c r="C40" s="6"/>
      <c r="E40" s="6"/>
      <c r="F40" s="8"/>
    </row>
    <row r="41" spans="2:6" s="3" customFormat="1" ht="15">
      <c r="B41" s="6"/>
      <c r="C41" s="6"/>
      <c r="F41" s="9"/>
    </row>
    <row r="42" spans="2:6" s="3" customFormat="1" ht="15">
      <c r="B42" s="6"/>
      <c r="C42" s="6"/>
      <c r="F42" s="9"/>
    </row>
    <row r="43" spans="2:6" s="3" customFormat="1" ht="15">
      <c r="B43" s="6"/>
      <c r="C43" s="6"/>
      <c r="F43" s="9"/>
    </row>
    <row r="44" spans="2:6" s="3" customFormat="1" ht="15">
      <c r="B44" s="6"/>
      <c r="C44" s="6"/>
      <c r="F44" s="9"/>
    </row>
    <row r="45" spans="2:6" s="3" customFormat="1" ht="15">
      <c r="B45" s="6"/>
      <c r="C45" s="6"/>
      <c r="F45" s="9"/>
    </row>
    <row r="46" spans="2:6" s="3" customFormat="1" ht="15">
      <c r="B46" s="6"/>
      <c r="C46" s="6"/>
      <c r="F46" s="9"/>
    </row>
    <row r="47" spans="2:6" s="3" customFormat="1" ht="15">
      <c r="B47" s="6"/>
      <c r="C47" s="6"/>
      <c r="F47" s="9"/>
    </row>
    <row r="48" spans="2:6" s="3" customFormat="1" ht="15">
      <c r="B48" s="6"/>
      <c r="C48" s="6"/>
      <c r="F48" s="9"/>
    </row>
    <row r="49" spans="2:6" s="3" customFormat="1" ht="15">
      <c r="B49" s="6"/>
      <c r="C49" s="6"/>
      <c r="F49" s="9"/>
    </row>
    <row r="50" spans="2:6" s="3" customFormat="1" ht="15">
      <c r="B50" s="6"/>
      <c r="C50" s="6"/>
      <c r="F50" s="9"/>
    </row>
    <row r="51" spans="2:6" s="3" customFormat="1" ht="15">
      <c r="B51" s="6"/>
      <c r="C51" s="6"/>
      <c r="F51" s="9"/>
    </row>
    <row r="52" spans="2:6" s="3" customFormat="1" ht="15">
      <c r="B52" s="6"/>
      <c r="C52" s="6"/>
      <c r="F52" s="9"/>
    </row>
    <row r="53" spans="2:6" s="3" customFormat="1" ht="15">
      <c r="B53" s="6"/>
      <c r="C53" s="6"/>
      <c r="F53" s="9"/>
    </row>
    <row r="54" spans="2:6" s="3" customFormat="1" ht="15">
      <c r="B54" s="6"/>
      <c r="C54" s="6"/>
      <c r="F54" s="9"/>
    </row>
    <row r="55" spans="2:6" s="3" customFormat="1" ht="15">
      <c r="B55" s="6"/>
      <c r="C55" s="6"/>
      <c r="F55" s="9"/>
    </row>
    <row r="56" spans="2:6" s="3" customFormat="1" ht="15">
      <c r="B56" s="6"/>
      <c r="C56" s="6"/>
      <c r="F56" s="9"/>
    </row>
    <row r="57" spans="2:6" s="3" customFormat="1" ht="15">
      <c r="B57" s="6"/>
      <c r="C57" s="6"/>
      <c r="F57" s="9"/>
    </row>
    <row r="58" spans="2:6" s="3" customFormat="1" ht="15">
      <c r="B58" s="6"/>
      <c r="C58" s="6"/>
      <c r="F58" s="9"/>
    </row>
    <row r="59" spans="2:6" s="3" customFormat="1" ht="15">
      <c r="B59" s="6"/>
      <c r="C59" s="6"/>
      <c r="F59" s="9"/>
    </row>
    <row r="60" spans="2:6" s="3" customFormat="1" ht="15">
      <c r="B60" s="6"/>
      <c r="C60" s="6"/>
      <c r="F60" s="9"/>
    </row>
    <row r="61" spans="2:6" s="3" customFormat="1" ht="15">
      <c r="B61" s="6"/>
      <c r="C61" s="6"/>
      <c r="F61" s="9"/>
    </row>
    <row r="62" spans="2:6" s="3" customFormat="1" ht="15">
      <c r="B62" s="6"/>
      <c r="C62" s="6"/>
      <c r="F62" s="9"/>
    </row>
    <row r="63" spans="2:6" s="3" customFormat="1" ht="15">
      <c r="B63" s="6"/>
      <c r="C63" s="6"/>
      <c r="F63" s="9"/>
    </row>
    <row r="64" spans="2:6" s="3" customFormat="1" ht="15">
      <c r="B64" s="6"/>
      <c r="C64" s="6"/>
      <c r="F64" s="9"/>
    </row>
    <row r="65" spans="2:6" s="3" customFormat="1" ht="15">
      <c r="B65" s="6"/>
      <c r="C65" s="6"/>
      <c r="F65" s="9"/>
    </row>
    <row r="66" spans="2:6" s="3" customFormat="1" ht="15">
      <c r="B66" s="6"/>
      <c r="C66" s="6"/>
      <c r="F66" s="9"/>
    </row>
    <row r="67" spans="2:6" s="3" customFormat="1" ht="15">
      <c r="B67" s="6"/>
      <c r="C67" s="6"/>
      <c r="F67" s="9"/>
    </row>
    <row r="68" spans="2:6" s="3" customFormat="1" ht="15">
      <c r="B68" s="6"/>
      <c r="C68" s="6"/>
      <c r="F68" s="9"/>
    </row>
    <row r="69" spans="2:6" s="3" customFormat="1" ht="15">
      <c r="B69" s="6"/>
      <c r="C69" s="6"/>
      <c r="F69" s="9"/>
    </row>
    <row r="70" spans="2:6" s="3" customFormat="1" ht="15">
      <c r="B70" s="6"/>
      <c r="C70" s="6"/>
      <c r="F70" s="9"/>
    </row>
    <row r="71" spans="2:6" s="3" customFormat="1" ht="15">
      <c r="B71" s="6"/>
      <c r="C71" s="6"/>
      <c r="F71" s="9"/>
    </row>
    <row r="72" spans="2:6" s="3" customFormat="1" ht="15">
      <c r="B72" s="6"/>
      <c r="C72" s="6"/>
      <c r="F72" s="9"/>
    </row>
    <row r="73" spans="2:6" s="3" customFormat="1" ht="15">
      <c r="B73" s="6"/>
      <c r="C73" s="6"/>
      <c r="F73" s="9"/>
    </row>
    <row r="74" spans="2:6" s="3" customFormat="1" ht="15">
      <c r="B74" s="6"/>
      <c r="C74" s="6"/>
      <c r="F74" s="9"/>
    </row>
    <row r="75" spans="2:6" s="3" customFormat="1" ht="15">
      <c r="B75" s="6"/>
      <c r="C75" s="6"/>
      <c r="F75" s="9"/>
    </row>
    <row r="76" spans="2:6" s="3" customFormat="1" ht="15">
      <c r="B76" s="6"/>
      <c r="C76" s="6"/>
      <c r="F76" s="9"/>
    </row>
    <row r="77" spans="2:6" s="3" customFormat="1" ht="15">
      <c r="B77" s="6"/>
      <c r="C77" s="6"/>
      <c r="F77" s="9"/>
    </row>
    <row r="78" spans="2:6" s="3" customFormat="1" ht="15">
      <c r="B78" s="6"/>
      <c r="C78" s="6"/>
      <c r="F78" s="9"/>
    </row>
    <row r="79" spans="2:6" s="3" customFormat="1" ht="15">
      <c r="B79" s="6"/>
      <c r="C79" s="6"/>
      <c r="F79" s="9"/>
    </row>
    <row r="80" spans="2:6" s="3" customFormat="1" ht="15">
      <c r="B80" s="6"/>
      <c r="C80" s="6"/>
      <c r="F80" s="9"/>
    </row>
    <row r="81" spans="2:6" s="3" customFormat="1" ht="15">
      <c r="B81" s="6"/>
      <c r="C81" s="6"/>
      <c r="F81" s="9"/>
    </row>
    <row r="82" spans="2:6" s="3" customFormat="1" ht="15">
      <c r="B82" s="6"/>
      <c r="C82" s="6"/>
      <c r="F82" s="9"/>
    </row>
    <row r="83" spans="2:6" s="3" customFormat="1" ht="15">
      <c r="B83" s="6"/>
      <c r="C83" s="6"/>
      <c r="F83" s="9"/>
    </row>
    <row r="84" spans="2:6" s="3" customFormat="1" ht="15">
      <c r="B84" s="6"/>
      <c r="C84" s="6"/>
      <c r="F84" s="9"/>
    </row>
    <row r="85" spans="2:6" s="3" customFormat="1" ht="15">
      <c r="B85" s="6"/>
      <c r="C85" s="6"/>
      <c r="F85" s="9"/>
    </row>
    <row r="86" spans="2:6" s="3" customFormat="1" ht="15">
      <c r="B86" s="6"/>
      <c r="C86" s="6"/>
      <c r="F86" s="9"/>
    </row>
    <row r="87" spans="2:6" s="3" customFormat="1" ht="15">
      <c r="B87" s="6"/>
      <c r="C87" s="6"/>
      <c r="F87" s="9"/>
    </row>
    <row r="88" spans="2:6" s="3" customFormat="1" ht="15">
      <c r="B88" s="6"/>
      <c r="C88" s="6"/>
      <c r="F88" s="9"/>
    </row>
    <row r="89" spans="2:6" s="3" customFormat="1" ht="15">
      <c r="B89" s="6"/>
      <c r="C89" s="6"/>
      <c r="F89" s="9"/>
    </row>
    <row r="90" spans="2:6" s="3" customFormat="1" ht="15">
      <c r="B90" s="6"/>
      <c r="C90" s="6"/>
      <c r="F90" s="9"/>
    </row>
    <row r="91" spans="2:6" s="3" customFormat="1" ht="15">
      <c r="B91" s="6"/>
      <c r="C91" s="6"/>
      <c r="F91" s="9"/>
    </row>
    <row r="92" spans="2:6" s="3" customFormat="1" ht="15">
      <c r="B92" s="6"/>
      <c r="C92" s="6"/>
      <c r="F92" s="9"/>
    </row>
    <row r="93" spans="2:6" s="3" customFormat="1" ht="15">
      <c r="B93" s="6"/>
      <c r="C93" s="6"/>
      <c r="F93" s="9"/>
    </row>
    <row r="94" spans="2:6" s="3" customFormat="1" ht="15">
      <c r="B94" s="6"/>
      <c r="C94" s="6"/>
      <c r="F94" s="9"/>
    </row>
    <row r="95" spans="2:6" s="3" customFormat="1" ht="15">
      <c r="B95" s="6"/>
      <c r="C95" s="6"/>
      <c r="F95" s="9"/>
    </row>
    <row r="96" spans="2:6" s="3" customFormat="1" ht="15">
      <c r="B96" s="6"/>
      <c r="C96" s="6"/>
      <c r="F96" s="9"/>
    </row>
    <row r="97" spans="2:6" s="3" customFormat="1" ht="15">
      <c r="B97" s="6"/>
      <c r="C97" s="6"/>
      <c r="F97" s="9"/>
    </row>
    <row r="98" spans="2:6" s="3" customFormat="1" ht="15">
      <c r="B98" s="6"/>
      <c r="C98" s="6"/>
      <c r="F98" s="9"/>
    </row>
    <row r="99" spans="2:6" s="3" customFormat="1" ht="15">
      <c r="B99" s="6"/>
      <c r="C99" s="6"/>
      <c r="F99" s="9"/>
    </row>
    <row r="100" spans="2:6" s="3" customFormat="1" ht="15">
      <c r="B100" s="6"/>
      <c r="C100" s="6"/>
      <c r="F100" s="9"/>
    </row>
    <row r="101" spans="2:6" s="3" customFormat="1" ht="15">
      <c r="B101" s="6"/>
      <c r="C101" s="6"/>
      <c r="F101" s="9"/>
    </row>
    <row r="102" spans="2:6" s="3" customFormat="1" ht="15">
      <c r="B102" s="6"/>
      <c r="C102" s="6"/>
      <c r="F102" s="9"/>
    </row>
    <row r="103" spans="2:6" s="3" customFormat="1" ht="15">
      <c r="B103" s="6"/>
      <c r="C103" s="6"/>
      <c r="F103" s="9"/>
    </row>
    <row r="104" spans="2:6" s="3" customFormat="1" ht="15">
      <c r="B104" s="6"/>
      <c r="C104" s="6"/>
      <c r="F104" s="9"/>
    </row>
    <row r="105" spans="2:6" s="3" customFormat="1" ht="15">
      <c r="B105" s="6"/>
      <c r="C105" s="6"/>
      <c r="F105" s="9"/>
    </row>
    <row r="106" spans="2:6" s="3" customFormat="1" ht="15">
      <c r="B106" s="6"/>
      <c r="C106" s="6"/>
      <c r="F106" s="9"/>
    </row>
    <row r="107" spans="2:6" s="3" customFormat="1" ht="15">
      <c r="B107" s="6"/>
      <c r="C107" s="6"/>
      <c r="F107" s="9"/>
    </row>
    <row r="108" spans="2:6" s="3" customFormat="1" ht="15">
      <c r="B108" s="6"/>
      <c r="C108" s="6"/>
      <c r="F108" s="9"/>
    </row>
    <row r="109" spans="2:6" s="3" customFormat="1" ht="15">
      <c r="B109" s="6"/>
      <c r="C109" s="6"/>
      <c r="F109" s="9"/>
    </row>
    <row r="110" spans="2:6" s="3" customFormat="1" ht="15">
      <c r="B110" s="6"/>
      <c r="C110" s="6"/>
      <c r="F110" s="9"/>
    </row>
    <row r="111" spans="2:6" s="3" customFormat="1" ht="15">
      <c r="B111" s="6"/>
      <c r="C111" s="6"/>
      <c r="F111" s="9"/>
    </row>
    <row r="112" spans="2:6" s="3" customFormat="1" ht="15">
      <c r="B112" s="6"/>
      <c r="C112" s="6"/>
      <c r="F112" s="9"/>
    </row>
    <row r="113" spans="2:6" s="3" customFormat="1" ht="15">
      <c r="B113" s="6"/>
      <c r="C113" s="6"/>
      <c r="F113" s="9"/>
    </row>
    <row r="114" spans="2:6" s="3" customFormat="1" ht="15">
      <c r="B114" s="6"/>
      <c r="C114" s="6"/>
      <c r="F114" s="9"/>
    </row>
    <row r="115" spans="2:6" s="3" customFormat="1" ht="15">
      <c r="B115" s="6"/>
      <c r="C115" s="6"/>
      <c r="F115" s="9"/>
    </row>
    <row r="116" spans="2:6" s="3" customFormat="1" ht="15">
      <c r="B116" s="6"/>
      <c r="C116" s="6"/>
      <c r="F116" s="9"/>
    </row>
    <row r="117" spans="2:6" s="3" customFormat="1" ht="15">
      <c r="B117" s="6"/>
      <c r="C117" s="6"/>
      <c r="F117" s="9"/>
    </row>
    <row r="118" spans="2:6" s="3" customFormat="1" ht="15">
      <c r="B118" s="6"/>
      <c r="C118" s="6"/>
      <c r="F118" s="9"/>
    </row>
    <row r="119" spans="2:6" s="3" customFormat="1" ht="15">
      <c r="B119" s="6"/>
      <c r="C119" s="6"/>
      <c r="F119" s="9"/>
    </row>
    <row r="120" spans="2:6" s="3" customFormat="1" ht="15">
      <c r="B120" s="6"/>
      <c r="C120" s="6"/>
      <c r="F120" s="9"/>
    </row>
    <row r="121" spans="2:6" s="3" customFormat="1" ht="15">
      <c r="B121" s="6"/>
      <c r="C121" s="6"/>
      <c r="F121" s="9"/>
    </row>
    <row r="122" spans="2:6" s="3" customFormat="1" ht="15">
      <c r="B122" s="6"/>
      <c r="C122" s="6"/>
      <c r="F122" s="9"/>
    </row>
    <row r="123" spans="2:6" s="3" customFormat="1" ht="15">
      <c r="B123" s="6"/>
      <c r="C123" s="6"/>
      <c r="F123" s="9"/>
    </row>
    <row r="124" spans="2:6" s="3" customFormat="1" ht="15">
      <c r="B124" s="6"/>
      <c r="C124" s="6"/>
      <c r="F124" s="9"/>
    </row>
    <row r="125" spans="2:6" s="3" customFormat="1" ht="15">
      <c r="B125" s="6"/>
      <c r="C125" s="6"/>
      <c r="F125" s="9"/>
    </row>
    <row r="126" spans="2:6" s="3" customFormat="1" ht="15">
      <c r="B126" s="6"/>
      <c r="C126" s="6"/>
      <c r="F126" s="9"/>
    </row>
    <row r="127" spans="2:6" s="3" customFormat="1" ht="15">
      <c r="B127" s="6"/>
      <c r="C127" s="6"/>
      <c r="F127" s="9"/>
    </row>
    <row r="128" spans="2:6" s="3" customFormat="1" ht="15">
      <c r="B128" s="6"/>
      <c r="C128" s="6"/>
      <c r="F128" s="9"/>
    </row>
    <row r="129" spans="2:6" s="3" customFormat="1" ht="15">
      <c r="B129" s="6"/>
      <c r="C129" s="6"/>
      <c r="F129" s="9"/>
    </row>
    <row r="130" spans="2:6" s="3" customFormat="1" ht="15">
      <c r="B130" s="6"/>
      <c r="C130" s="6"/>
      <c r="F130" s="9"/>
    </row>
    <row r="131" spans="2:6" s="3" customFormat="1" ht="15">
      <c r="B131" s="6"/>
      <c r="C131" s="6"/>
      <c r="F131" s="9"/>
    </row>
    <row r="132" spans="2:6" s="3" customFormat="1" ht="15">
      <c r="B132" s="6"/>
      <c r="C132" s="6"/>
      <c r="F132" s="9"/>
    </row>
    <row r="133" spans="2:6" s="3" customFormat="1" ht="15">
      <c r="B133" s="6"/>
      <c r="C133" s="6"/>
      <c r="F133" s="9"/>
    </row>
    <row r="134" spans="2:6" s="3" customFormat="1" ht="15">
      <c r="B134" s="6"/>
      <c r="C134" s="6"/>
      <c r="F134" s="9"/>
    </row>
    <row r="135" spans="2:6" s="3" customFormat="1" ht="15">
      <c r="B135" s="6"/>
      <c r="C135" s="6"/>
      <c r="F135" s="9"/>
    </row>
    <row r="136" spans="2:6" s="3" customFormat="1" ht="15">
      <c r="B136" s="6"/>
      <c r="C136" s="6"/>
      <c r="F136" s="9"/>
    </row>
    <row r="137" spans="2:6" s="3" customFormat="1" ht="15">
      <c r="B137" s="6"/>
      <c r="C137" s="6"/>
      <c r="F137" s="9"/>
    </row>
    <row r="138" spans="2:6" s="3" customFormat="1" ht="15">
      <c r="B138" s="6"/>
      <c r="C138" s="6"/>
      <c r="F138" s="9"/>
    </row>
    <row r="139" spans="2:6" s="3" customFormat="1" ht="15">
      <c r="B139" s="6"/>
      <c r="C139" s="6"/>
      <c r="F139" s="9"/>
    </row>
    <row r="140" spans="2:6" s="3" customFormat="1" ht="15">
      <c r="B140" s="6"/>
      <c r="C140" s="6"/>
      <c r="F140" s="9"/>
    </row>
    <row r="141" spans="2:6" s="3" customFormat="1" ht="15">
      <c r="B141" s="6"/>
      <c r="C141" s="6"/>
      <c r="F141" s="9"/>
    </row>
    <row r="142" spans="2:6" s="3" customFormat="1" ht="15">
      <c r="B142" s="6"/>
      <c r="C142" s="6"/>
      <c r="F142" s="9"/>
    </row>
    <row r="143" spans="2:6" s="3" customFormat="1" ht="15">
      <c r="B143" s="6"/>
      <c r="C143" s="6"/>
      <c r="F143" s="9"/>
    </row>
    <row r="144" spans="2:6" s="3" customFormat="1" ht="15">
      <c r="B144" s="6"/>
      <c r="C144" s="6"/>
      <c r="F144" s="9"/>
    </row>
    <row r="145" spans="2:6" s="3" customFormat="1" ht="15">
      <c r="B145" s="6"/>
      <c r="C145" s="6"/>
      <c r="F145" s="9"/>
    </row>
    <row r="146" spans="2:6" s="3" customFormat="1" ht="15">
      <c r="B146" s="6"/>
      <c r="C146" s="6"/>
      <c r="F146" s="9"/>
    </row>
    <row r="147" spans="2:6" s="3" customFormat="1" ht="15">
      <c r="B147" s="6"/>
      <c r="C147" s="6"/>
      <c r="F147" s="9"/>
    </row>
    <row r="148" spans="2:6" s="3" customFormat="1" ht="15">
      <c r="B148" s="6"/>
      <c r="C148" s="6"/>
      <c r="F148" s="9"/>
    </row>
    <row r="149" spans="2:6" s="3" customFormat="1" ht="15">
      <c r="B149" s="6"/>
      <c r="C149" s="6"/>
      <c r="F149" s="9"/>
    </row>
    <row r="150" spans="2:6" s="3" customFormat="1" ht="15">
      <c r="B150" s="6"/>
      <c r="C150" s="6"/>
      <c r="F150" s="9"/>
    </row>
    <row r="151" spans="2:6" s="3" customFormat="1" ht="15">
      <c r="B151" s="6"/>
      <c r="C151" s="6"/>
      <c r="F151" s="9"/>
    </row>
    <row r="152" spans="2:6" s="3" customFormat="1" ht="15">
      <c r="B152" s="6"/>
      <c r="C152" s="6"/>
      <c r="F152" s="9"/>
    </row>
    <row r="153" spans="2:6" s="3" customFormat="1" ht="15">
      <c r="B153" s="6"/>
      <c r="C153" s="6"/>
      <c r="F153" s="9"/>
    </row>
    <row r="154" spans="2:6" s="3" customFormat="1" ht="15">
      <c r="B154" s="6"/>
      <c r="C154" s="6"/>
      <c r="F154" s="9"/>
    </row>
    <row r="155" spans="2:6" s="3" customFormat="1" ht="15">
      <c r="B155" s="6"/>
      <c r="C155" s="6"/>
      <c r="F155" s="9"/>
    </row>
    <row r="156" spans="2:6" s="3" customFormat="1" ht="15">
      <c r="B156" s="6"/>
      <c r="C156" s="6"/>
      <c r="F156" s="9"/>
    </row>
    <row r="157" spans="2:6" s="3" customFormat="1" ht="15">
      <c r="B157" s="6"/>
      <c r="C157" s="6"/>
      <c r="F157" s="9"/>
    </row>
    <row r="158" spans="2:6" s="3" customFormat="1" ht="15">
      <c r="B158" s="6"/>
      <c r="C158" s="6"/>
      <c r="F158" s="9"/>
    </row>
    <row r="159" spans="2:6" s="3" customFormat="1" ht="15">
      <c r="B159" s="6"/>
      <c r="C159" s="6"/>
      <c r="F159" s="9"/>
    </row>
    <row r="160" spans="2:6" s="3" customFormat="1" ht="15">
      <c r="B160" s="6"/>
      <c r="C160" s="6"/>
      <c r="F160" s="9"/>
    </row>
    <row r="161" spans="2:6" s="3" customFormat="1" ht="15">
      <c r="B161" s="6"/>
      <c r="C161" s="6"/>
      <c r="F161" s="9"/>
    </row>
    <row r="162" spans="2:6" s="3" customFormat="1" ht="15">
      <c r="B162" s="6"/>
      <c r="C162" s="6"/>
      <c r="F162" s="9"/>
    </row>
    <row r="163" spans="2:6" s="3" customFormat="1" ht="15">
      <c r="B163" s="6"/>
      <c r="C163" s="6"/>
      <c r="F163" s="9"/>
    </row>
    <row r="164" spans="2:6" s="3" customFormat="1" ht="15">
      <c r="B164" s="6"/>
      <c r="C164" s="6"/>
      <c r="F164" s="9"/>
    </row>
    <row r="165" spans="2:6" s="3" customFormat="1" ht="15">
      <c r="B165" s="6"/>
      <c r="C165" s="6"/>
      <c r="F165" s="9"/>
    </row>
    <row r="166" spans="2:6" s="3" customFormat="1" ht="15">
      <c r="B166" s="6"/>
      <c r="C166" s="6"/>
      <c r="F166" s="9"/>
    </row>
    <row r="167" spans="2:6" s="3" customFormat="1" ht="15">
      <c r="B167" s="6"/>
      <c r="C167" s="6"/>
      <c r="F167" s="9"/>
    </row>
    <row r="168" spans="2:6" s="3" customFormat="1" ht="15">
      <c r="B168" s="6"/>
      <c r="C168" s="6"/>
      <c r="F168" s="9"/>
    </row>
    <row r="169" spans="2:6" s="3" customFormat="1" ht="15">
      <c r="B169" s="6"/>
      <c r="C169" s="6"/>
      <c r="F169" s="9"/>
    </row>
    <row r="170" spans="2:6" s="3" customFormat="1" ht="15">
      <c r="B170" s="6"/>
      <c r="C170" s="6"/>
      <c r="F170" s="9"/>
    </row>
    <row r="171" spans="2:6" s="3" customFormat="1" ht="15">
      <c r="B171" s="6"/>
      <c r="C171" s="6"/>
      <c r="F171" s="9"/>
    </row>
    <row r="172" spans="2:6" s="3" customFormat="1" ht="15">
      <c r="B172" s="6"/>
      <c r="C172" s="6"/>
      <c r="F172" s="9"/>
    </row>
    <row r="173" spans="2:6" s="3" customFormat="1" ht="15">
      <c r="B173" s="6"/>
      <c r="C173" s="6"/>
      <c r="F173" s="9"/>
    </row>
    <row r="174" spans="2:6" s="3" customFormat="1" ht="15">
      <c r="B174" s="6"/>
      <c r="C174" s="6"/>
      <c r="F174" s="9"/>
    </row>
    <row r="175" spans="2:6" s="3" customFormat="1" ht="15">
      <c r="B175" s="6"/>
      <c r="C175" s="6"/>
      <c r="F175" s="9"/>
    </row>
    <row r="176" spans="2:6" s="3" customFormat="1" ht="15">
      <c r="B176" s="6"/>
      <c r="C176" s="6"/>
      <c r="F176" s="9"/>
    </row>
    <row r="177" spans="2:6" s="3" customFormat="1" ht="15">
      <c r="B177" s="6"/>
      <c r="C177" s="6"/>
      <c r="F177" s="9"/>
    </row>
    <row r="178" spans="2:6" s="3" customFormat="1" ht="15">
      <c r="B178" s="6"/>
      <c r="C178" s="6"/>
      <c r="F178" s="9"/>
    </row>
    <row r="179" spans="2:6" s="3" customFormat="1" ht="15">
      <c r="B179" s="6"/>
      <c r="C179" s="6"/>
      <c r="F179" s="9"/>
    </row>
    <row r="180" spans="2:6" s="3" customFormat="1" ht="15">
      <c r="B180" s="6"/>
      <c r="C180" s="6"/>
      <c r="F180" s="9"/>
    </row>
    <row r="181" spans="2:6" s="3" customFormat="1" ht="15">
      <c r="B181" s="6"/>
      <c r="C181" s="6"/>
      <c r="F181" s="9"/>
    </row>
    <row r="182" spans="2:6" s="3" customFormat="1" ht="15">
      <c r="B182" s="6"/>
      <c r="C182" s="6"/>
      <c r="F182" s="9"/>
    </row>
    <row r="183" spans="2:6" s="3" customFormat="1" ht="15">
      <c r="B183" s="6"/>
      <c r="C183" s="6"/>
      <c r="F183" s="9"/>
    </row>
    <row r="184" spans="2:6" s="3" customFormat="1" ht="15">
      <c r="B184" s="6"/>
      <c r="C184" s="6"/>
      <c r="F184" s="9"/>
    </row>
    <row r="185" spans="2:6" s="3" customFormat="1" ht="15">
      <c r="B185" s="6"/>
      <c r="C185" s="6"/>
      <c r="F185" s="9"/>
    </row>
    <row r="186" spans="2:6" s="3" customFormat="1" ht="15">
      <c r="B186" s="6"/>
      <c r="C186" s="6"/>
      <c r="F186" s="9"/>
    </row>
    <row r="187" spans="2:6" s="3" customFormat="1" ht="15">
      <c r="B187" s="6"/>
      <c r="C187" s="6"/>
      <c r="F187" s="9"/>
    </row>
    <row r="188" spans="2:6" s="3" customFormat="1" ht="15">
      <c r="B188" s="6"/>
      <c r="C188" s="6"/>
      <c r="F188" s="9"/>
    </row>
    <row r="189" spans="2:6" s="3" customFormat="1" ht="15">
      <c r="B189" s="6"/>
      <c r="C189" s="6"/>
      <c r="F189" s="9"/>
    </row>
    <row r="190" spans="2:6" s="3" customFormat="1" ht="15">
      <c r="B190" s="6"/>
      <c r="C190" s="6"/>
      <c r="F190" s="9"/>
    </row>
    <row r="191" spans="2:6" s="3" customFormat="1" ht="15">
      <c r="B191" s="6"/>
      <c r="C191" s="6"/>
      <c r="F191" s="9"/>
    </row>
    <row r="192" spans="2:6" s="3" customFormat="1" ht="15">
      <c r="B192" s="6"/>
      <c r="C192" s="6"/>
      <c r="F192" s="9"/>
    </row>
    <row r="193" spans="2:6" s="3" customFormat="1" ht="15">
      <c r="B193" s="6"/>
      <c r="C193" s="6"/>
      <c r="F193" s="9"/>
    </row>
    <row r="194" spans="2:6" s="3" customFormat="1" ht="15">
      <c r="B194" s="6"/>
      <c r="C194" s="6"/>
      <c r="F194" s="9"/>
    </row>
    <row r="195" spans="2:6" s="3" customFormat="1" ht="15">
      <c r="B195" s="6"/>
      <c r="C195" s="6"/>
      <c r="F195" s="9"/>
    </row>
    <row r="196" spans="2:13" s="3" customFormat="1" ht="15">
      <c r="B196" s="6"/>
      <c r="C196" s="6"/>
      <c r="F196" s="9"/>
      <c r="M196" s="1"/>
    </row>
    <row r="197" spans="2:19" s="3" customFormat="1" ht="15">
      <c r="B197" s="6"/>
      <c r="C197" s="6"/>
      <c r="F197" s="9"/>
      <c r="L197" s="1"/>
      <c r="M197" s="1"/>
      <c r="N197" s="1"/>
      <c r="O197" s="1"/>
      <c r="P197" s="1"/>
      <c r="Q197" s="1"/>
      <c r="R197" s="1"/>
      <c r="S197" s="1"/>
    </row>
    <row r="198" spans="2:19" s="3" customFormat="1" ht="15">
      <c r="B198" s="6"/>
      <c r="C198" s="6"/>
      <c r="F198" s="9"/>
      <c r="L198" s="1"/>
      <c r="M198" s="1"/>
      <c r="N198" s="1"/>
      <c r="O198" s="1"/>
      <c r="P198" s="1"/>
      <c r="Q198" s="1"/>
      <c r="R198" s="1"/>
      <c r="S198" s="1"/>
    </row>
    <row r="199" spans="2:19" s="3" customFormat="1" ht="15">
      <c r="B199" s="6"/>
      <c r="C199" s="6"/>
      <c r="F199" s="9"/>
      <c r="L199" s="1"/>
      <c r="M199" s="1"/>
      <c r="N199" s="1"/>
      <c r="O199" s="1"/>
      <c r="P199" s="1"/>
      <c r="Q199" s="1"/>
      <c r="R199" s="1"/>
      <c r="S199" s="1"/>
    </row>
    <row r="200" spans="2:19" s="3" customFormat="1" ht="15">
      <c r="B200" s="6"/>
      <c r="C200" s="6"/>
      <c r="F200" s="9"/>
      <c r="L200" s="1"/>
      <c r="M200" s="1"/>
      <c r="N200" s="1"/>
      <c r="O200" s="1"/>
      <c r="P200" s="1"/>
      <c r="Q200" s="1"/>
      <c r="R200" s="1"/>
      <c r="S200" s="1"/>
    </row>
    <row r="201" spans="2:19" s="3" customFormat="1" ht="15">
      <c r="B201" s="6"/>
      <c r="C201" s="6"/>
      <c r="F201" s="9"/>
      <c r="L201" s="1"/>
      <c r="M201" s="1"/>
      <c r="N201" s="1"/>
      <c r="O201" s="1"/>
      <c r="P201" s="1"/>
      <c r="Q201" s="1"/>
      <c r="R201" s="1"/>
      <c r="S201" s="1"/>
    </row>
    <row r="202" spans="2:21" s="3" customFormat="1" ht="15">
      <c r="B202" s="6"/>
      <c r="C202" s="6"/>
      <c r="F202" s="9"/>
      <c r="L202" s="1"/>
      <c r="M202" s="1"/>
      <c r="N202" s="1"/>
      <c r="O202" s="1"/>
      <c r="P202" s="1"/>
      <c r="Q202" s="1"/>
      <c r="R202" s="1"/>
      <c r="S202" s="1"/>
      <c r="T202" s="1"/>
      <c r="U202" s="1"/>
    </row>
  </sheetData>
  <sheetProtection sheet="1"/>
  <mergeCells count="3">
    <mergeCell ref="D7:M7"/>
    <mergeCell ref="E11:J12"/>
    <mergeCell ref="D5:E5"/>
  </mergeCells>
  <dataValidations count="3">
    <dataValidation type="decimal" allowBlank="1" showInputMessage="1" showErrorMessage="1" error="Efficiency cannot be larger than 100%&#10;" sqref="F9:F10">
      <formula1>0</formula1>
      <formula2>1</formula2>
    </dataValidation>
    <dataValidation type="decimal" allowBlank="1" showInputMessage="1" showErrorMessage="1" error="Emission factor cannot be larger than 100%" sqref="I19:I31">
      <formula1>0</formula1>
      <formula2>1</formula2>
    </dataValidation>
    <dataValidation type="decimal" operator="greaterThan" allowBlank="1" showInputMessage="1" showErrorMessage="1" sqref="F20:G31">
      <formula1>0</formula1>
    </dataValidation>
  </dataValidations>
  <printOptions horizontalCentered="1"/>
  <pageMargins left="0.5" right="0.5" top="0.236220472440945" bottom="0.196850393700787" header="0.511811023622047" footer="0.511811023622047"/>
  <pageSetup fitToHeight="1" fitToWidth="1" orientation="landscape" scale="91" r:id="rId2"/>
  <headerFooter alignWithMargins="0">
    <oddHeader>&amp;R&amp;D</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5:X202"/>
  <sheetViews>
    <sheetView showGridLines="0" showOutlineSymbols="0" zoomScalePageLayoutView="0" workbookViewId="0" topLeftCell="A1">
      <selection activeCell="A1" sqref="A1"/>
    </sheetView>
  </sheetViews>
  <sheetFormatPr defaultColWidth="10.875" defaultRowHeight="12"/>
  <cols>
    <col min="1" max="1" width="10.875" style="1" customWidth="1"/>
    <col min="2" max="2" width="16.25390625" style="479" customWidth="1"/>
    <col min="3" max="3" width="3.00390625" style="479" customWidth="1"/>
    <col min="4" max="4" width="10.875" style="1" customWidth="1"/>
    <col min="5" max="5" width="46.125" style="1" customWidth="1"/>
    <col min="6" max="6" width="15.875" style="10" customWidth="1"/>
    <col min="7" max="7" width="19.00390625" style="10" customWidth="1"/>
    <col min="8" max="8" width="13.625" style="1" customWidth="1"/>
    <col min="9" max="9" width="21.00390625" style="1" customWidth="1"/>
    <col min="10" max="11" width="16.625" style="1" customWidth="1"/>
    <col min="12" max="12" width="7.875" style="1" customWidth="1"/>
    <col min="13" max="13" width="23.125" style="1" customWidth="1"/>
    <col min="14" max="14" width="15.375" style="1" customWidth="1"/>
    <col min="15" max="15" width="15.75390625" style="1" customWidth="1"/>
    <col min="16" max="16" width="11.75390625" style="1" customWidth="1"/>
    <col min="17" max="17" width="10.00390625" style="1" customWidth="1"/>
    <col min="18" max="18" width="8.00390625" style="1" customWidth="1"/>
    <col min="19" max="19" width="3.25390625" style="1" customWidth="1"/>
    <col min="20" max="20" width="5.375" style="1" customWidth="1"/>
    <col min="21" max="21" width="6.625" style="1" customWidth="1"/>
    <col min="22" max="16384" width="10.875" style="1" customWidth="1"/>
  </cols>
  <sheetData>
    <row r="1" ht="12"/>
    <row r="2" ht="12"/>
    <row r="3" ht="12"/>
    <row r="4" ht="12"/>
    <row r="5" spans="4:5" ht="15.75">
      <c r="D5" s="521" t="s">
        <v>34</v>
      </c>
      <c r="E5" s="521"/>
    </row>
    <row r="6" spans="4:5" ht="36" customHeight="1">
      <c r="D6" s="280" t="str">
        <f>Instructions!C5</f>
        <v>Version: 3.3, Last Updated: June 1, 2015 by SI, AK, CS &amp; ZI</v>
      </c>
      <c r="E6" s="267"/>
    </row>
    <row r="7" spans="2:14" s="20" customFormat="1" ht="22.5" customHeight="1">
      <c r="B7" s="481"/>
      <c r="C7" s="481"/>
      <c r="D7" s="525" t="s">
        <v>196</v>
      </c>
      <c r="E7" s="505"/>
      <c r="F7" s="505"/>
      <c r="G7" s="505"/>
      <c r="H7" s="505"/>
      <c r="I7" s="505"/>
      <c r="J7" s="505"/>
      <c r="K7" s="505"/>
      <c r="L7" s="505"/>
      <c r="M7" s="506"/>
      <c r="N7" s="70"/>
    </row>
    <row r="8" spans="2:13" s="20" customFormat="1" ht="22.5" customHeight="1">
      <c r="B8" s="481"/>
      <c r="C8" s="481"/>
      <c r="D8" s="156"/>
      <c r="E8" s="157"/>
      <c r="F8" s="157"/>
      <c r="G8" s="157"/>
      <c r="H8" s="157"/>
      <c r="I8" s="157"/>
      <c r="J8" s="157"/>
      <c r="K8" s="157"/>
      <c r="L8" s="157"/>
      <c r="M8" s="70"/>
    </row>
    <row r="9" spans="2:22" ht="26.25" customHeight="1">
      <c r="B9" s="483"/>
      <c r="C9" s="483"/>
      <c r="E9" s="439" t="s">
        <v>91</v>
      </c>
      <c r="F9" s="440">
        <v>0</v>
      </c>
      <c r="G9" s="161" t="s">
        <v>161</v>
      </c>
      <c r="H9" s="155"/>
      <c r="I9" s="155"/>
      <c r="J9" s="155"/>
      <c r="K9" s="155"/>
      <c r="L9" s="349"/>
      <c r="M9" s="64" t="s">
        <v>49</v>
      </c>
      <c r="N9" s="295"/>
      <c r="O9" s="295"/>
      <c r="P9" s="295"/>
      <c r="Q9" s="280"/>
      <c r="R9" s="280"/>
      <c r="S9" s="280"/>
      <c r="T9" s="280"/>
      <c r="U9" s="280"/>
      <c r="V9" s="14"/>
    </row>
    <row r="10" spans="2:24" ht="37.5" customHeight="1">
      <c r="B10" s="483"/>
      <c r="C10" s="483"/>
      <c r="E10" s="439" t="s">
        <v>155</v>
      </c>
      <c r="F10" s="440">
        <v>0</v>
      </c>
      <c r="G10" s="161" t="s">
        <v>161</v>
      </c>
      <c r="H10" s="155"/>
      <c r="I10" s="155"/>
      <c r="J10" s="155"/>
      <c r="K10" s="155"/>
      <c r="L10" s="349"/>
      <c r="M10" s="66" t="s">
        <v>131</v>
      </c>
      <c r="N10" s="231" t="s">
        <v>135</v>
      </c>
      <c r="O10" s="239" t="s">
        <v>41</v>
      </c>
      <c r="P10" s="235" t="s">
        <v>50</v>
      </c>
      <c r="Q10" s="237"/>
      <c r="R10" s="268"/>
      <c r="S10" s="268"/>
      <c r="T10" s="268"/>
      <c r="U10" s="268"/>
      <c r="V10" s="4"/>
      <c r="W10" s="14"/>
      <c r="X10" s="2"/>
    </row>
    <row r="11" spans="2:24" s="2" customFormat="1" ht="24.75" customHeight="1">
      <c r="B11" s="483"/>
      <c r="C11" s="483"/>
      <c r="E11" s="502" t="s">
        <v>191</v>
      </c>
      <c r="F11" s="502"/>
      <c r="G11" s="502"/>
      <c r="H11" s="502"/>
      <c r="I11" s="502"/>
      <c r="J11" s="502"/>
      <c r="K11" s="259"/>
      <c r="L11" s="349"/>
      <c r="M11" s="229" t="s">
        <v>134</v>
      </c>
      <c r="N11" s="526" t="s">
        <v>130</v>
      </c>
      <c r="O11" s="73" t="s">
        <v>37</v>
      </c>
      <c r="P11" s="236">
        <v>0.8</v>
      </c>
      <c r="Q11" s="238"/>
      <c r="R11" s="268"/>
      <c r="S11" s="268"/>
      <c r="T11" s="268"/>
      <c r="U11" s="268"/>
      <c r="V11" s="4"/>
      <c r="W11" s="5"/>
      <c r="X11" s="14"/>
    </row>
    <row r="12" spans="2:24" s="14" customFormat="1" ht="24.75" customHeight="1">
      <c r="B12" s="483"/>
      <c r="C12" s="483"/>
      <c r="E12" s="502"/>
      <c r="F12" s="502"/>
      <c r="G12" s="502"/>
      <c r="H12" s="502"/>
      <c r="I12" s="502"/>
      <c r="J12" s="502"/>
      <c r="K12" s="259"/>
      <c r="L12" s="349"/>
      <c r="M12" s="230"/>
      <c r="N12" s="527"/>
      <c r="O12" s="69" t="s">
        <v>38</v>
      </c>
      <c r="P12" s="236">
        <v>0.8</v>
      </c>
      <c r="Q12" s="238"/>
      <c r="R12" s="295"/>
      <c r="S12" s="295"/>
      <c r="T12" s="295"/>
      <c r="U12" s="295"/>
      <c r="V12" s="11"/>
      <c r="W12" s="4"/>
      <c r="X12" s="5"/>
    </row>
    <row r="13" spans="2:24" s="5" customFormat="1" ht="24" customHeight="1">
      <c r="B13" s="483"/>
      <c r="C13" s="483"/>
      <c r="E13" s="269" t="s">
        <v>177</v>
      </c>
      <c r="F13" s="270"/>
      <c r="G13" s="270"/>
      <c r="H13" s="271"/>
      <c r="I13" s="271"/>
      <c r="J13" s="271"/>
      <c r="K13" s="272"/>
      <c r="L13" s="350"/>
      <c r="M13" s="234" t="s">
        <v>134</v>
      </c>
      <c r="N13" s="234" t="s">
        <v>132</v>
      </c>
      <c r="O13" s="69"/>
      <c r="P13" s="236">
        <v>0.05</v>
      </c>
      <c r="Q13" s="238"/>
      <c r="R13" s="297"/>
      <c r="S13" s="297"/>
      <c r="T13" s="297"/>
      <c r="U13" s="297"/>
      <c r="V13" s="3"/>
      <c r="W13" s="4"/>
      <c r="X13" s="4"/>
    </row>
    <row r="14" spans="2:23" s="4" customFormat="1" ht="36" customHeight="1">
      <c r="B14" s="483"/>
      <c r="C14" s="483"/>
      <c r="E14" s="273" t="s">
        <v>105</v>
      </c>
      <c r="F14" s="274"/>
      <c r="G14" s="274"/>
      <c r="H14" s="275"/>
      <c r="I14" s="275"/>
      <c r="J14" s="275"/>
      <c r="K14" s="276"/>
      <c r="L14" s="351"/>
      <c r="M14" s="25" t="s">
        <v>45</v>
      </c>
      <c r="N14" s="297"/>
      <c r="O14" s="297"/>
      <c r="P14" s="297"/>
      <c r="Q14" s="297"/>
      <c r="R14" s="297"/>
      <c r="S14" s="297"/>
      <c r="T14" s="297"/>
      <c r="U14" s="297"/>
      <c r="V14" s="3"/>
      <c r="W14" s="11"/>
    </row>
    <row r="15" spans="2:24" s="4" customFormat="1" ht="15.75">
      <c r="B15" s="483"/>
      <c r="C15" s="483"/>
      <c r="E15" s="277" t="s">
        <v>93</v>
      </c>
      <c r="F15" s="321"/>
      <c r="G15" s="321"/>
      <c r="H15" s="323"/>
      <c r="I15" s="323"/>
      <c r="J15" s="323"/>
      <c r="K15" s="324"/>
      <c r="L15" s="351"/>
      <c r="M15" s="297"/>
      <c r="N15" s="297"/>
      <c r="O15" s="297"/>
      <c r="P15" s="297"/>
      <c r="Q15" s="297"/>
      <c r="R15" s="297"/>
      <c r="S15" s="297"/>
      <c r="T15" s="297"/>
      <c r="U15" s="297"/>
      <c r="V15" s="3"/>
      <c r="W15" s="3"/>
      <c r="X15" s="11"/>
    </row>
    <row r="16" spans="2:24" s="11" customFormat="1" ht="24.75" customHeight="1">
      <c r="B16" s="483"/>
      <c r="C16" s="483"/>
      <c r="E16" s="325" t="s">
        <v>0</v>
      </c>
      <c r="F16" s="325" t="s">
        <v>1</v>
      </c>
      <c r="G16" s="325" t="s">
        <v>2</v>
      </c>
      <c r="H16" s="325" t="s">
        <v>3</v>
      </c>
      <c r="I16" s="325" t="s">
        <v>39</v>
      </c>
      <c r="J16" s="325" t="s">
        <v>44</v>
      </c>
      <c r="K16" s="325" t="s">
        <v>92</v>
      </c>
      <c r="L16" s="352"/>
      <c r="M16" s="26" t="s">
        <v>16</v>
      </c>
      <c r="N16" s="24"/>
      <c r="O16" s="22"/>
      <c r="P16" s="296"/>
      <c r="Q16" s="23"/>
      <c r="R16" s="22"/>
      <c r="S16" s="22"/>
      <c r="T16" s="297"/>
      <c r="U16" s="297"/>
      <c r="V16" s="3"/>
      <c r="W16" s="3"/>
      <c r="X16" s="3"/>
    </row>
    <row r="17" spans="2:21" s="3" customFormat="1" ht="51" customHeight="1" thickBot="1">
      <c r="B17" s="483"/>
      <c r="C17" s="483"/>
      <c r="E17" s="279" t="s">
        <v>134</v>
      </c>
      <c r="F17" s="279" t="s">
        <v>8</v>
      </c>
      <c r="G17" s="279" t="s">
        <v>168</v>
      </c>
      <c r="H17" s="279" t="s">
        <v>169</v>
      </c>
      <c r="I17" s="279" t="s">
        <v>43</v>
      </c>
      <c r="J17" s="279" t="s">
        <v>170</v>
      </c>
      <c r="K17" s="279" t="s">
        <v>171</v>
      </c>
      <c r="L17" s="352"/>
      <c r="M17" s="33" t="s">
        <v>21</v>
      </c>
      <c r="N17" s="33"/>
      <c r="O17" s="33"/>
      <c r="P17" s="33"/>
      <c r="Q17" s="33"/>
      <c r="R17" s="34"/>
      <c r="S17" s="34"/>
      <c r="T17" s="297"/>
      <c r="U17" s="297"/>
    </row>
    <row r="18" spans="2:21" s="3" customFormat="1" ht="24.75" customHeight="1">
      <c r="B18" s="483"/>
      <c r="C18" s="483"/>
      <c r="E18" s="353"/>
      <c r="F18" s="353" t="s">
        <v>11</v>
      </c>
      <c r="G18" s="353" t="s">
        <v>10</v>
      </c>
      <c r="H18" s="353" t="s">
        <v>7</v>
      </c>
      <c r="I18" s="353" t="s">
        <v>40</v>
      </c>
      <c r="J18" s="353" t="s">
        <v>7</v>
      </c>
      <c r="K18" s="353" t="s">
        <v>7</v>
      </c>
      <c r="L18" s="352"/>
      <c r="M18" s="34"/>
      <c r="N18" s="260" t="s">
        <v>19</v>
      </c>
      <c r="O18" s="261"/>
      <c r="P18" s="261"/>
      <c r="Q18" s="262" t="s">
        <v>20</v>
      </c>
      <c r="R18" s="263"/>
      <c r="S18" s="22"/>
      <c r="T18" s="297"/>
      <c r="U18" s="297"/>
    </row>
    <row r="19" spans="2:21" s="3" customFormat="1" ht="24.75" customHeight="1" thickBot="1">
      <c r="B19" s="483"/>
      <c r="C19" s="483"/>
      <c r="E19" s="354" t="s">
        <v>54</v>
      </c>
      <c r="F19" s="355">
        <v>150</v>
      </c>
      <c r="G19" s="355">
        <v>8.9</v>
      </c>
      <c r="H19" s="356">
        <f>F19*G19/1000</f>
        <v>1.335</v>
      </c>
      <c r="I19" s="357">
        <v>0.6</v>
      </c>
      <c r="J19" s="338">
        <f>IF(I19=0,H19,H19*I19)</f>
        <v>0.8009999999999999</v>
      </c>
      <c r="K19" s="291">
        <f>IF(J19=0,J19,(1-($F$9*$F$10))*J19)</f>
        <v>0.8009999999999999</v>
      </c>
      <c r="L19" s="352"/>
      <c r="M19" s="33"/>
      <c r="N19" s="264" t="s">
        <v>14</v>
      </c>
      <c r="O19" s="265"/>
      <c r="P19" s="298"/>
      <c r="Q19" s="265" t="s">
        <v>15</v>
      </c>
      <c r="R19" s="266"/>
      <c r="S19" s="33"/>
      <c r="T19" s="297"/>
      <c r="U19" s="297"/>
    </row>
    <row r="20" spans="2:21" s="3" customFormat="1" ht="24.75" customHeight="1">
      <c r="B20" s="483"/>
      <c r="C20" s="483"/>
      <c r="E20" s="358"/>
      <c r="F20" s="359"/>
      <c r="G20" s="360"/>
      <c r="H20" s="361">
        <f>G20*F20/1000</f>
        <v>0</v>
      </c>
      <c r="I20" s="362"/>
      <c r="J20" s="361">
        <f>IF(I20=0,H20,H20*I20)</f>
        <v>0</v>
      </c>
      <c r="K20" s="361">
        <f>IF(J20=0,J20,(1-($F$9*$F$10))*J20)</f>
        <v>0</v>
      </c>
      <c r="L20" s="352"/>
      <c r="M20" s="33"/>
      <c r="N20" s="363">
        <v>1</v>
      </c>
      <c r="O20" s="143" t="s">
        <v>12</v>
      </c>
      <c r="P20" s="143" t="s">
        <v>6</v>
      </c>
      <c r="Q20" s="144">
        <f>N20*3.78541178</f>
        <v>3.78541178</v>
      </c>
      <c r="R20" s="145" t="s">
        <v>11</v>
      </c>
      <c r="S20" s="33"/>
      <c r="T20" s="297"/>
      <c r="U20" s="297"/>
    </row>
    <row r="21" spans="2:21" s="3" customFormat="1" ht="24.75" customHeight="1">
      <c r="B21" s="6"/>
      <c r="C21" s="6"/>
      <c r="E21" s="339"/>
      <c r="F21" s="359"/>
      <c r="G21" s="360"/>
      <c r="H21" s="293">
        <f aca="true" t="shared" si="0" ref="H21:H31">G21*F21/1000</f>
        <v>0</v>
      </c>
      <c r="I21" s="362"/>
      <c r="J21" s="293">
        <f aca="true" t="shared" si="1" ref="J21:J31">IF(I21=0,H21,H21*I21)</f>
        <v>0</v>
      </c>
      <c r="K21" s="293">
        <f aca="true" t="shared" si="2" ref="K21:K32">IF(J21=0,J21,(1-($F$9*$F$10))*J21)</f>
        <v>0</v>
      </c>
      <c r="L21" s="352"/>
      <c r="M21" s="364"/>
      <c r="N21" s="365">
        <v>1</v>
      </c>
      <c r="O21" s="146" t="s">
        <v>9</v>
      </c>
      <c r="P21" s="146" t="s">
        <v>6</v>
      </c>
      <c r="Q21" s="147">
        <f>N21*0.4536*1000/3.78541178</f>
        <v>119.82844307627742</v>
      </c>
      <c r="R21" s="148" t="s">
        <v>10</v>
      </c>
      <c r="S21" s="33"/>
      <c r="T21" s="297"/>
      <c r="U21" s="297"/>
    </row>
    <row r="22" spans="2:21" s="3" customFormat="1" ht="24.75" customHeight="1">
      <c r="B22" s="6"/>
      <c r="C22" s="6"/>
      <c r="E22" s="339"/>
      <c r="F22" s="359"/>
      <c r="G22" s="360"/>
      <c r="H22" s="293">
        <f t="shared" si="0"/>
        <v>0</v>
      </c>
      <c r="I22" s="362"/>
      <c r="J22" s="293">
        <f t="shared" si="1"/>
        <v>0</v>
      </c>
      <c r="K22" s="293">
        <f t="shared" si="2"/>
        <v>0</v>
      </c>
      <c r="L22" s="352"/>
      <c r="M22" s="33"/>
      <c r="N22" s="365">
        <v>1</v>
      </c>
      <c r="O22" s="146" t="s">
        <v>18</v>
      </c>
      <c r="P22" s="146" t="s">
        <v>6</v>
      </c>
      <c r="Q22" s="147">
        <f>N22/1000</f>
        <v>0.001</v>
      </c>
      <c r="R22" s="148" t="s">
        <v>7</v>
      </c>
      <c r="S22" s="33"/>
      <c r="T22" s="297"/>
      <c r="U22" s="297"/>
    </row>
    <row r="23" spans="2:21" s="3" customFormat="1" ht="24.75" customHeight="1" thickBot="1">
      <c r="B23" s="6"/>
      <c r="C23" s="6"/>
      <c r="E23" s="343"/>
      <c r="F23" s="359"/>
      <c r="G23" s="360"/>
      <c r="H23" s="293">
        <f t="shared" si="0"/>
        <v>0</v>
      </c>
      <c r="I23" s="362"/>
      <c r="J23" s="293">
        <f t="shared" si="1"/>
        <v>0</v>
      </c>
      <c r="K23" s="293">
        <f t="shared" si="2"/>
        <v>0</v>
      </c>
      <c r="L23" s="352"/>
      <c r="M23" s="132"/>
      <c r="N23" s="366">
        <v>1</v>
      </c>
      <c r="O23" s="149" t="s">
        <v>13</v>
      </c>
      <c r="P23" s="149" t="s">
        <v>6</v>
      </c>
      <c r="Q23" s="150">
        <f>N23*0.4536</f>
        <v>0.4536</v>
      </c>
      <c r="R23" s="151" t="s">
        <v>7</v>
      </c>
      <c r="S23" s="132"/>
      <c r="T23" s="297"/>
      <c r="U23" s="297"/>
    </row>
    <row r="24" spans="2:21" s="3" customFormat="1" ht="24.75" customHeight="1">
      <c r="B24" s="6"/>
      <c r="C24" s="6"/>
      <c r="E24" s="343"/>
      <c r="F24" s="340"/>
      <c r="G24" s="360"/>
      <c r="H24" s="293">
        <f t="shared" si="0"/>
        <v>0</v>
      </c>
      <c r="I24" s="362"/>
      <c r="J24" s="293">
        <f t="shared" si="1"/>
        <v>0</v>
      </c>
      <c r="K24" s="293">
        <f t="shared" si="2"/>
        <v>0</v>
      </c>
      <c r="L24" s="352"/>
      <c r="M24" s="132"/>
      <c r="N24" s="27"/>
      <c r="O24" s="27"/>
      <c r="P24" s="28"/>
      <c r="Q24" s="27"/>
      <c r="R24" s="27"/>
      <c r="S24" s="132"/>
      <c r="T24" s="297"/>
      <c r="U24" s="297"/>
    </row>
    <row r="25" spans="2:21" s="3" customFormat="1" ht="24.75" customHeight="1">
      <c r="B25" s="6"/>
      <c r="C25" s="6"/>
      <c r="E25" s="343"/>
      <c r="F25" s="340"/>
      <c r="G25" s="341"/>
      <c r="H25" s="293">
        <f t="shared" si="0"/>
        <v>0</v>
      </c>
      <c r="I25" s="292"/>
      <c r="J25" s="293">
        <f t="shared" si="1"/>
        <v>0</v>
      </c>
      <c r="K25" s="293">
        <f t="shared" si="2"/>
        <v>0</v>
      </c>
      <c r="L25" s="352"/>
      <c r="M25" s="297"/>
      <c r="N25" s="297"/>
      <c r="O25" s="297"/>
      <c r="P25" s="297"/>
      <c r="Q25" s="297"/>
      <c r="R25" s="297"/>
      <c r="S25" s="297"/>
      <c r="T25" s="297"/>
      <c r="U25" s="297"/>
    </row>
    <row r="26" spans="2:22" s="3" customFormat="1" ht="24.75" customHeight="1">
      <c r="B26" s="6"/>
      <c r="C26" s="6"/>
      <c r="E26" s="343"/>
      <c r="F26" s="340"/>
      <c r="G26" s="341"/>
      <c r="H26" s="293">
        <f t="shared" si="0"/>
        <v>0</v>
      </c>
      <c r="I26" s="292"/>
      <c r="J26" s="293">
        <f t="shared" si="1"/>
        <v>0</v>
      </c>
      <c r="K26" s="293">
        <f t="shared" si="2"/>
        <v>0</v>
      </c>
      <c r="L26" s="352"/>
      <c r="M26" s="310"/>
      <c r="N26" s="310"/>
      <c r="O26" s="310"/>
      <c r="P26" s="310"/>
      <c r="Q26" s="310"/>
      <c r="R26" s="310"/>
      <c r="S26" s="310"/>
      <c r="T26" s="310"/>
      <c r="U26" s="310"/>
      <c r="V26" s="12"/>
    </row>
    <row r="27" spans="2:21" s="3" customFormat="1" ht="24.75" customHeight="1">
      <c r="B27" s="6"/>
      <c r="C27" s="6"/>
      <c r="E27" s="343"/>
      <c r="F27" s="340"/>
      <c r="G27" s="341"/>
      <c r="H27" s="293">
        <f t="shared" si="0"/>
        <v>0</v>
      </c>
      <c r="I27" s="292"/>
      <c r="J27" s="293">
        <f t="shared" si="1"/>
        <v>0</v>
      </c>
      <c r="K27" s="293">
        <f t="shared" si="2"/>
        <v>0</v>
      </c>
      <c r="L27" s="352"/>
      <c r="M27" s="297"/>
      <c r="N27" s="297"/>
      <c r="O27" s="297"/>
      <c r="P27" s="297"/>
      <c r="Q27" s="297"/>
      <c r="R27" s="297"/>
      <c r="S27" s="297"/>
      <c r="T27" s="297"/>
      <c r="U27" s="297"/>
    </row>
    <row r="28" spans="2:23" s="3" customFormat="1" ht="24.75" customHeight="1">
      <c r="B28" s="6"/>
      <c r="C28" s="6"/>
      <c r="E28" s="343"/>
      <c r="F28" s="340"/>
      <c r="G28" s="341"/>
      <c r="H28" s="293">
        <f t="shared" si="0"/>
        <v>0</v>
      </c>
      <c r="I28" s="292"/>
      <c r="J28" s="293">
        <f t="shared" si="1"/>
        <v>0</v>
      </c>
      <c r="K28" s="293">
        <f t="shared" si="2"/>
        <v>0</v>
      </c>
      <c r="L28" s="352"/>
      <c r="M28" s="297"/>
      <c r="N28" s="297"/>
      <c r="O28" s="297"/>
      <c r="P28" s="297"/>
      <c r="Q28" s="297"/>
      <c r="R28" s="297"/>
      <c r="S28" s="297"/>
      <c r="T28" s="297"/>
      <c r="U28" s="297"/>
      <c r="W28" s="12"/>
    </row>
    <row r="29" spans="2:24" s="3" customFormat="1" ht="24.75" customHeight="1">
      <c r="B29" s="6"/>
      <c r="C29" s="6"/>
      <c r="E29" s="343"/>
      <c r="F29" s="340"/>
      <c r="G29" s="341"/>
      <c r="H29" s="293">
        <f t="shared" si="0"/>
        <v>0</v>
      </c>
      <c r="I29" s="292"/>
      <c r="J29" s="293">
        <f t="shared" si="1"/>
        <v>0</v>
      </c>
      <c r="K29" s="293">
        <f t="shared" si="2"/>
        <v>0</v>
      </c>
      <c r="L29" s="367"/>
      <c r="M29" s="297"/>
      <c r="N29" s="297"/>
      <c r="O29" s="297"/>
      <c r="P29" s="297"/>
      <c r="Q29" s="297"/>
      <c r="R29" s="297"/>
      <c r="S29" s="297"/>
      <c r="T29" s="297"/>
      <c r="U29" s="297"/>
      <c r="X29" s="12"/>
    </row>
    <row r="30" spans="2:24" s="12" customFormat="1" ht="21.75" customHeight="1">
      <c r="B30" s="13"/>
      <c r="C30" s="13"/>
      <c r="E30" s="343"/>
      <c r="F30" s="340"/>
      <c r="G30" s="341"/>
      <c r="H30" s="293">
        <f t="shared" si="0"/>
        <v>0</v>
      </c>
      <c r="I30" s="292"/>
      <c r="J30" s="293">
        <f t="shared" si="1"/>
        <v>0</v>
      </c>
      <c r="K30" s="293">
        <f t="shared" si="2"/>
        <v>0</v>
      </c>
      <c r="L30" s="305"/>
      <c r="M30" s="297"/>
      <c r="N30" s="297"/>
      <c r="O30" s="297"/>
      <c r="P30" s="297"/>
      <c r="Q30" s="297"/>
      <c r="R30" s="297"/>
      <c r="S30" s="297"/>
      <c r="T30" s="297"/>
      <c r="U30" s="297"/>
      <c r="V30" s="3"/>
      <c r="W30" s="3"/>
      <c r="X30" s="3"/>
    </row>
    <row r="31" spans="2:21" s="3" customFormat="1" ht="23.25" customHeight="1">
      <c r="B31" s="6"/>
      <c r="C31" s="6"/>
      <c r="E31" s="343"/>
      <c r="F31" s="340"/>
      <c r="G31" s="341"/>
      <c r="H31" s="293">
        <f t="shared" si="0"/>
        <v>0</v>
      </c>
      <c r="I31" s="292"/>
      <c r="J31" s="293">
        <f t="shared" si="1"/>
        <v>0</v>
      </c>
      <c r="K31" s="293">
        <f t="shared" si="2"/>
        <v>0</v>
      </c>
      <c r="L31" s="297"/>
      <c r="M31" s="297"/>
      <c r="N31" s="297"/>
      <c r="O31" s="297"/>
      <c r="P31" s="297"/>
      <c r="Q31" s="297"/>
      <c r="R31" s="297"/>
      <c r="S31" s="297"/>
      <c r="T31" s="297"/>
      <c r="U31" s="297"/>
    </row>
    <row r="32" spans="2:21" s="3" customFormat="1" ht="24.75" customHeight="1">
      <c r="B32" s="6"/>
      <c r="C32" s="6"/>
      <c r="E32" s="299" t="s">
        <v>4</v>
      </c>
      <c r="F32" s="300" t="s">
        <v>58</v>
      </c>
      <c r="G32" s="346" t="s">
        <v>58</v>
      </c>
      <c r="H32" s="347">
        <f>SUM(H20:H31)</f>
        <v>0</v>
      </c>
      <c r="I32" s="348" t="s">
        <v>58</v>
      </c>
      <c r="J32" s="348">
        <f>SUM(J20:J31)</f>
        <v>0</v>
      </c>
      <c r="K32" s="348">
        <f t="shared" si="2"/>
        <v>0</v>
      </c>
      <c r="L32" s="297"/>
      <c r="M32" s="297"/>
      <c r="N32" s="297"/>
      <c r="O32" s="297"/>
      <c r="P32" s="297"/>
      <c r="Q32" s="297"/>
      <c r="R32" s="297"/>
      <c r="S32" s="297"/>
      <c r="T32" s="297"/>
      <c r="U32" s="297"/>
    </row>
    <row r="33" spans="2:21" s="3" customFormat="1" ht="24.75" customHeight="1">
      <c r="B33" s="6"/>
      <c r="C33" s="6"/>
      <c r="E33" s="305" t="s">
        <v>5</v>
      </c>
      <c r="F33" s="306"/>
      <c r="G33" s="306"/>
      <c r="H33" s="305"/>
      <c r="I33" s="305"/>
      <c r="J33" s="305"/>
      <c r="K33" s="305"/>
      <c r="L33" s="297"/>
      <c r="M33" s="297"/>
      <c r="N33" s="297"/>
      <c r="O33" s="297"/>
      <c r="P33" s="297"/>
      <c r="Q33" s="297"/>
      <c r="R33" s="297"/>
      <c r="S33" s="297"/>
      <c r="T33" s="297"/>
      <c r="U33" s="297"/>
    </row>
    <row r="34" spans="2:21" s="3" customFormat="1" ht="24.75" customHeight="1">
      <c r="B34" s="6"/>
      <c r="C34" s="6"/>
      <c r="E34" s="308" t="s">
        <v>173</v>
      </c>
      <c r="F34" s="307"/>
      <c r="G34" s="307"/>
      <c r="H34" s="297"/>
      <c r="I34" s="297"/>
      <c r="J34" s="297"/>
      <c r="K34" s="297"/>
      <c r="L34" s="297"/>
      <c r="M34" s="297"/>
      <c r="N34" s="297"/>
      <c r="O34" s="297"/>
      <c r="P34" s="297"/>
      <c r="Q34" s="297"/>
      <c r="R34" s="297"/>
      <c r="S34" s="297"/>
      <c r="T34" s="297"/>
      <c r="U34" s="297"/>
    </row>
    <row r="35" spans="2:21" s="3" customFormat="1" ht="24.75" customHeight="1">
      <c r="B35" s="6"/>
      <c r="C35" s="6"/>
      <c r="E35" s="311"/>
      <c r="F35" s="309"/>
      <c r="G35" s="309"/>
      <c r="H35" s="297"/>
      <c r="I35" s="297"/>
      <c r="J35" s="297"/>
      <c r="K35" s="297"/>
      <c r="L35" s="297"/>
      <c r="M35" s="297"/>
      <c r="N35" s="297"/>
      <c r="O35" s="297"/>
      <c r="P35" s="297"/>
      <c r="Q35" s="297"/>
      <c r="R35" s="297"/>
      <c r="S35" s="297"/>
      <c r="T35" s="297"/>
      <c r="U35" s="297"/>
    </row>
    <row r="36" spans="2:21" s="3" customFormat="1" ht="24.75" customHeight="1">
      <c r="B36" s="6"/>
      <c r="C36" s="6"/>
      <c r="E36" s="311"/>
      <c r="F36" s="309"/>
      <c r="G36" s="309"/>
      <c r="H36" s="297"/>
      <c r="I36" s="297"/>
      <c r="J36" s="297"/>
      <c r="K36" s="297"/>
      <c r="L36" s="297"/>
      <c r="M36" s="297"/>
      <c r="N36" s="297"/>
      <c r="O36" s="297"/>
      <c r="P36" s="297"/>
      <c r="Q36" s="297"/>
      <c r="R36" s="297"/>
      <c r="S36" s="297"/>
      <c r="T36" s="297"/>
      <c r="U36" s="297"/>
    </row>
    <row r="37" spans="2:21" s="3" customFormat="1" ht="24.75" customHeight="1">
      <c r="B37" s="6"/>
      <c r="C37" s="6"/>
      <c r="E37" s="311"/>
      <c r="F37" s="309"/>
      <c r="G37" s="309"/>
      <c r="H37" s="297"/>
      <c r="I37" s="297"/>
      <c r="J37" s="297"/>
      <c r="K37" s="297"/>
      <c r="L37" s="297"/>
      <c r="M37" s="297"/>
      <c r="N37" s="297"/>
      <c r="O37" s="297"/>
      <c r="P37" s="297"/>
      <c r="Q37" s="297"/>
      <c r="R37" s="297"/>
      <c r="S37" s="297"/>
      <c r="T37" s="297"/>
      <c r="U37" s="297"/>
    </row>
    <row r="38" spans="2:21" s="3" customFormat="1" ht="15.75">
      <c r="B38" s="6"/>
      <c r="C38" s="6"/>
      <c r="E38" s="311"/>
      <c r="F38" s="309"/>
      <c r="G38" s="309"/>
      <c r="H38" s="297"/>
      <c r="I38" s="297"/>
      <c r="J38" s="297"/>
      <c r="K38" s="297"/>
      <c r="L38" s="297"/>
      <c r="M38" s="297"/>
      <c r="N38" s="297"/>
      <c r="O38" s="297"/>
      <c r="P38" s="297"/>
      <c r="Q38" s="297"/>
      <c r="R38" s="297"/>
      <c r="S38" s="297"/>
      <c r="T38" s="297"/>
      <c r="U38" s="297"/>
    </row>
    <row r="39" spans="2:21" s="3" customFormat="1" ht="15.75">
      <c r="B39" s="6"/>
      <c r="C39" s="6"/>
      <c r="E39" s="315"/>
      <c r="F39" s="309"/>
      <c r="G39" s="309"/>
      <c r="H39" s="297"/>
      <c r="I39" s="297"/>
      <c r="J39" s="297"/>
      <c r="K39" s="297"/>
      <c r="L39" s="297"/>
      <c r="M39" s="297"/>
      <c r="N39" s="297"/>
      <c r="O39" s="297"/>
      <c r="P39" s="297"/>
      <c r="Q39" s="297"/>
      <c r="R39" s="297"/>
      <c r="S39" s="297"/>
      <c r="T39" s="297"/>
      <c r="U39" s="297"/>
    </row>
    <row r="40" spans="2:21" s="3" customFormat="1" ht="15.75">
      <c r="B40" s="6"/>
      <c r="C40" s="6"/>
      <c r="E40" s="315"/>
      <c r="F40" s="309"/>
      <c r="G40" s="309"/>
      <c r="H40" s="297"/>
      <c r="I40" s="297"/>
      <c r="J40" s="297"/>
      <c r="K40" s="297"/>
      <c r="L40" s="297"/>
      <c r="M40" s="297"/>
      <c r="N40" s="297"/>
      <c r="O40" s="297"/>
      <c r="P40" s="297"/>
      <c r="Q40" s="297"/>
      <c r="R40" s="297"/>
      <c r="S40" s="297"/>
      <c r="T40" s="297"/>
      <c r="U40" s="297"/>
    </row>
    <row r="41" spans="2:21" s="3" customFormat="1" ht="15.75">
      <c r="B41" s="6"/>
      <c r="C41" s="6"/>
      <c r="E41" s="297"/>
      <c r="F41" s="317"/>
      <c r="G41" s="317"/>
      <c r="H41" s="297"/>
      <c r="I41" s="297"/>
      <c r="J41" s="297"/>
      <c r="K41" s="297"/>
      <c r="L41" s="297"/>
      <c r="M41" s="297"/>
      <c r="N41" s="297"/>
      <c r="O41" s="297"/>
      <c r="P41" s="297"/>
      <c r="Q41" s="297"/>
      <c r="R41" s="297"/>
      <c r="S41" s="297"/>
      <c r="T41" s="297"/>
      <c r="U41" s="297"/>
    </row>
    <row r="42" spans="2:21" s="3" customFormat="1" ht="15.75">
      <c r="B42" s="6"/>
      <c r="C42" s="6"/>
      <c r="E42" s="297"/>
      <c r="F42" s="317"/>
      <c r="G42" s="317"/>
      <c r="H42" s="297"/>
      <c r="I42" s="297"/>
      <c r="J42" s="297"/>
      <c r="K42" s="297"/>
      <c r="L42" s="297"/>
      <c r="M42" s="297"/>
      <c r="N42" s="297"/>
      <c r="O42" s="297"/>
      <c r="P42" s="297"/>
      <c r="Q42" s="297"/>
      <c r="R42" s="297"/>
      <c r="S42" s="297"/>
      <c r="T42" s="297"/>
      <c r="U42" s="297"/>
    </row>
    <row r="43" spans="2:21" s="3" customFormat="1" ht="15.75">
      <c r="B43" s="6"/>
      <c r="C43" s="6"/>
      <c r="E43" s="297"/>
      <c r="F43" s="317"/>
      <c r="G43" s="317"/>
      <c r="H43" s="297"/>
      <c r="I43" s="297"/>
      <c r="J43" s="297"/>
      <c r="K43" s="297"/>
      <c r="L43" s="297"/>
      <c r="M43" s="297"/>
      <c r="N43" s="297"/>
      <c r="O43" s="297"/>
      <c r="P43" s="297"/>
      <c r="Q43" s="297"/>
      <c r="R43" s="297"/>
      <c r="S43" s="297"/>
      <c r="T43" s="297"/>
      <c r="U43" s="297"/>
    </row>
    <row r="44" spans="2:21" s="3" customFormat="1" ht="15.75">
      <c r="B44" s="6"/>
      <c r="C44" s="6"/>
      <c r="E44" s="297"/>
      <c r="F44" s="317"/>
      <c r="G44" s="317"/>
      <c r="H44" s="297"/>
      <c r="I44" s="297"/>
      <c r="J44" s="297"/>
      <c r="K44" s="297"/>
      <c r="L44" s="297"/>
      <c r="M44" s="297"/>
      <c r="N44" s="297"/>
      <c r="O44" s="297"/>
      <c r="P44" s="297"/>
      <c r="Q44" s="297"/>
      <c r="R44" s="297"/>
      <c r="S44" s="297"/>
      <c r="T44" s="297"/>
      <c r="U44" s="297"/>
    </row>
    <row r="45" spans="2:21" s="3" customFormat="1" ht="15.75">
      <c r="B45" s="6"/>
      <c r="C45" s="6"/>
      <c r="E45" s="297"/>
      <c r="F45" s="317"/>
      <c r="G45" s="317"/>
      <c r="H45" s="297"/>
      <c r="I45" s="297"/>
      <c r="J45" s="297"/>
      <c r="K45" s="297"/>
      <c r="L45" s="297"/>
      <c r="M45" s="297"/>
      <c r="N45" s="297"/>
      <c r="O45" s="297"/>
      <c r="P45" s="297"/>
      <c r="Q45" s="297"/>
      <c r="R45" s="297"/>
      <c r="S45" s="297"/>
      <c r="T45" s="297"/>
      <c r="U45" s="297"/>
    </row>
    <row r="46" spans="2:21" s="3" customFormat="1" ht="15.75">
      <c r="B46" s="6"/>
      <c r="C46" s="6"/>
      <c r="E46" s="297"/>
      <c r="F46" s="317"/>
      <c r="G46" s="317"/>
      <c r="H46" s="297"/>
      <c r="I46" s="297"/>
      <c r="J46" s="297"/>
      <c r="K46" s="297"/>
      <c r="L46" s="297"/>
      <c r="M46" s="297"/>
      <c r="N46" s="297"/>
      <c r="O46" s="297"/>
      <c r="P46" s="297"/>
      <c r="Q46" s="297"/>
      <c r="R46" s="297"/>
      <c r="S46" s="297"/>
      <c r="T46" s="297"/>
      <c r="U46" s="297"/>
    </row>
    <row r="47" spans="2:7" s="3" customFormat="1" ht="15">
      <c r="B47" s="6"/>
      <c r="C47" s="6"/>
      <c r="F47" s="9"/>
      <c r="G47" s="9"/>
    </row>
    <row r="48" spans="2:7" s="3" customFormat="1" ht="15">
      <c r="B48" s="6"/>
      <c r="C48" s="6"/>
      <c r="F48" s="9"/>
      <c r="G48" s="9"/>
    </row>
    <row r="49" spans="2:7" s="3" customFormat="1" ht="15">
      <c r="B49" s="6"/>
      <c r="C49" s="6"/>
      <c r="F49" s="9"/>
      <c r="G49" s="9"/>
    </row>
    <row r="50" spans="2:7" s="3" customFormat="1" ht="15">
      <c r="B50" s="6"/>
      <c r="C50" s="6"/>
      <c r="F50" s="9"/>
      <c r="G50" s="9"/>
    </row>
    <row r="51" spans="2:7" s="3" customFormat="1" ht="15">
      <c r="B51" s="6"/>
      <c r="C51" s="6"/>
      <c r="F51" s="9"/>
      <c r="G51" s="9"/>
    </row>
    <row r="52" spans="2:7" s="3" customFormat="1" ht="15">
      <c r="B52" s="6"/>
      <c r="C52" s="6"/>
      <c r="F52" s="9"/>
      <c r="G52" s="9"/>
    </row>
    <row r="53" spans="2:7" s="3" customFormat="1" ht="15">
      <c r="B53" s="6"/>
      <c r="C53" s="6"/>
      <c r="F53" s="9"/>
      <c r="G53" s="9"/>
    </row>
    <row r="54" spans="2:7" s="3" customFormat="1" ht="15">
      <c r="B54" s="6"/>
      <c r="C54" s="6"/>
      <c r="F54" s="9"/>
      <c r="G54" s="9"/>
    </row>
    <row r="55" spans="2:7" s="3" customFormat="1" ht="15">
      <c r="B55" s="6"/>
      <c r="C55" s="6"/>
      <c r="F55" s="9"/>
      <c r="G55" s="9"/>
    </row>
    <row r="56" spans="2:7" s="3" customFormat="1" ht="15">
      <c r="B56" s="6"/>
      <c r="C56" s="6"/>
      <c r="F56" s="9"/>
      <c r="G56" s="9"/>
    </row>
    <row r="57" spans="2:7" s="3" customFormat="1" ht="15">
      <c r="B57" s="6"/>
      <c r="C57" s="6"/>
      <c r="F57" s="9"/>
      <c r="G57" s="9"/>
    </row>
    <row r="58" spans="2:7" s="3" customFormat="1" ht="15">
      <c r="B58" s="6"/>
      <c r="C58" s="6"/>
      <c r="F58" s="9"/>
      <c r="G58" s="9"/>
    </row>
    <row r="59" spans="2:7" s="3" customFormat="1" ht="15">
      <c r="B59" s="6"/>
      <c r="C59" s="6"/>
      <c r="F59" s="9"/>
      <c r="G59" s="9"/>
    </row>
    <row r="60" spans="2:7" s="3" customFormat="1" ht="15">
      <c r="B60" s="6"/>
      <c r="C60" s="6"/>
      <c r="F60" s="9"/>
      <c r="G60" s="9"/>
    </row>
    <row r="61" spans="2:7" s="3" customFormat="1" ht="15">
      <c r="B61" s="6"/>
      <c r="C61" s="6"/>
      <c r="F61" s="9"/>
      <c r="G61" s="9"/>
    </row>
    <row r="62" spans="2:7" s="3" customFormat="1" ht="15">
      <c r="B62" s="6"/>
      <c r="C62" s="6"/>
      <c r="F62" s="9"/>
      <c r="G62" s="9"/>
    </row>
    <row r="63" spans="2:7" s="3" customFormat="1" ht="15">
      <c r="B63" s="6"/>
      <c r="C63" s="6"/>
      <c r="F63" s="9"/>
      <c r="G63" s="9"/>
    </row>
    <row r="64" spans="2:7" s="3" customFormat="1" ht="15">
      <c r="B64" s="6"/>
      <c r="C64" s="6"/>
      <c r="F64" s="9"/>
      <c r="G64" s="9"/>
    </row>
    <row r="65" spans="2:7" s="3" customFormat="1" ht="15">
      <c r="B65" s="6"/>
      <c r="C65" s="6"/>
      <c r="F65" s="9"/>
      <c r="G65" s="9"/>
    </row>
    <row r="66" spans="2:7" s="3" customFormat="1" ht="15">
      <c r="B66" s="6"/>
      <c r="C66" s="6"/>
      <c r="F66" s="9"/>
      <c r="G66" s="9"/>
    </row>
    <row r="67" spans="2:7" s="3" customFormat="1" ht="15">
      <c r="B67" s="6"/>
      <c r="C67" s="6"/>
      <c r="F67" s="9"/>
      <c r="G67" s="9"/>
    </row>
    <row r="68" spans="2:7" s="3" customFormat="1" ht="15">
      <c r="B68" s="6"/>
      <c r="C68" s="6"/>
      <c r="F68" s="9"/>
      <c r="G68" s="9"/>
    </row>
    <row r="69" spans="2:7" s="3" customFormat="1" ht="15">
      <c r="B69" s="6"/>
      <c r="C69" s="6"/>
      <c r="F69" s="9"/>
      <c r="G69" s="9"/>
    </row>
    <row r="70" spans="2:7" s="3" customFormat="1" ht="15">
      <c r="B70" s="6"/>
      <c r="C70" s="6"/>
      <c r="F70" s="9"/>
      <c r="G70" s="9"/>
    </row>
    <row r="71" spans="2:7" s="3" customFormat="1" ht="15">
      <c r="B71" s="6"/>
      <c r="C71" s="6"/>
      <c r="F71" s="9"/>
      <c r="G71" s="9"/>
    </row>
    <row r="72" spans="2:7" s="3" customFormat="1" ht="15">
      <c r="B72" s="6"/>
      <c r="C72" s="6"/>
      <c r="F72" s="9"/>
      <c r="G72" s="9"/>
    </row>
    <row r="73" spans="2:7" s="3" customFormat="1" ht="15">
      <c r="B73" s="6"/>
      <c r="C73" s="6"/>
      <c r="F73" s="9"/>
      <c r="G73" s="9"/>
    </row>
    <row r="74" spans="2:7" s="3" customFormat="1" ht="15">
      <c r="B74" s="6"/>
      <c r="C74" s="6"/>
      <c r="F74" s="9"/>
      <c r="G74" s="9"/>
    </row>
    <row r="75" spans="2:7" s="3" customFormat="1" ht="15">
      <c r="B75" s="6"/>
      <c r="C75" s="6"/>
      <c r="F75" s="9"/>
      <c r="G75" s="9"/>
    </row>
    <row r="76" spans="2:7" s="3" customFormat="1" ht="15">
      <c r="B76" s="6"/>
      <c r="C76" s="6"/>
      <c r="F76" s="9"/>
      <c r="G76" s="9"/>
    </row>
    <row r="77" spans="2:7" s="3" customFormat="1" ht="15">
      <c r="B77" s="6"/>
      <c r="C77" s="6"/>
      <c r="F77" s="9"/>
      <c r="G77" s="9"/>
    </row>
    <row r="78" spans="2:7" s="3" customFormat="1" ht="15">
      <c r="B78" s="6"/>
      <c r="C78" s="6"/>
      <c r="F78" s="9"/>
      <c r="G78" s="9"/>
    </row>
    <row r="79" spans="2:7" s="3" customFormat="1" ht="15">
      <c r="B79" s="6"/>
      <c r="C79" s="6"/>
      <c r="F79" s="9"/>
      <c r="G79" s="9"/>
    </row>
    <row r="80" spans="2:7" s="3" customFormat="1" ht="15">
      <c r="B80" s="6"/>
      <c r="C80" s="6"/>
      <c r="F80" s="9"/>
      <c r="G80" s="9"/>
    </row>
    <row r="81" spans="2:7" s="3" customFormat="1" ht="15">
      <c r="B81" s="6"/>
      <c r="C81" s="6"/>
      <c r="F81" s="9"/>
      <c r="G81" s="9"/>
    </row>
    <row r="82" spans="2:7" s="3" customFormat="1" ht="15">
      <c r="B82" s="6"/>
      <c r="C82" s="6"/>
      <c r="F82" s="9"/>
      <c r="G82" s="9"/>
    </row>
    <row r="83" spans="2:7" s="3" customFormat="1" ht="15">
      <c r="B83" s="6"/>
      <c r="C83" s="6"/>
      <c r="F83" s="9"/>
      <c r="G83" s="9"/>
    </row>
    <row r="84" spans="2:7" s="3" customFormat="1" ht="15">
      <c r="B84" s="6"/>
      <c r="C84" s="6"/>
      <c r="F84" s="9"/>
      <c r="G84" s="9"/>
    </row>
    <row r="85" spans="2:7" s="3" customFormat="1" ht="15">
      <c r="B85" s="6"/>
      <c r="C85" s="6"/>
      <c r="F85" s="9"/>
      <c r="G85" s="9"/>
    </row>
    <row r="86" spans="2:7" s="3" customFormat="1" ht="15">
      <c r="B86" s="6"/>
      <c r="C86" s="6"/>
      <c r="F86" s="9"/>
      <c r="G86" s="9"/>
    </row>
    <row r="87" spans="2:7" s="3" customFormat="1" ht="15">
      <c r="B87" s="6"/>
      <c r="C87" s="6"/>
      <c r="F87" s="9"/>
      <c r="G87" s="9"/>
    </row>
    <row r="88" spans="2:7" s="3" customFormat="1" ht="15">
      <c r="B88" s="6"/>
      <c r="C88" s="6"/>
      <c r="F88" s="9"/>
      <c r="G88" s="9"/>
    </row>
    <row r="89" spans="2:7" s="3" customFormat="1" ht="15">
      <c r="B89" s="6"/>
      <c r="C89" s="6"/>
      <c r="F89" s="9"/>
      <c r="G89" s="9"/>
    </row>
    <row r="90" spans="2:7" s="3" customFormat="1" ht="15">
      <c r="B90" s="6"/>
      <c r="C90" s="6"/>
      <c r="F90" s="9"/>
      <c r="G90" s="9"/>
    </row>
    <row r="91" spans="2:7" s="3" customFormat="1" ht="15">
      <c r="B91" s="6"/>
      <c r="C91" s="6"/>
      <c r="F91" s="9"/>
      <c r="G91" s="9"/>
    </row>
    <row r="92" spans="2:7" s="3" customFormat="1" ht="15">
      <c r="B92" s="6"/>
      <c r="C92" s="6"/>
      <c r="F92" s="9"/>
      <c r="G92" s="9"/>
    </row>
    <row r="93" spans="2:7" s="3" customFormat="1" ht="15">
      <c r="B93" s="6"/>
      <c r="C93" s="6"/>
      <c r="F93" s="9"/>
      <c r="G93" s="9"/>
    </row>
    <row r="94" spans="2:7" s="3" customFormat="1" ht="15">
      <c r="B94" s="6"/>
      <c r="C94" s="6"/>
      <c r="F94" s="9"/>
      <c r="G94" s="9"/>
    </row>
    <row r="95" spans="2:7" s="3" customFormat="1" ht="15">
      <c r="B95" s="6"/>
      <c r="C95" s="6"/>
      <c r="F95" s="9"/>
      <c r="G95" s="9"/>
    </row>
    <row r="96" spans="2:7" s="3" customFormat="1" ht="15">
      <c r="B96" s="6"/>
      <c r="C96" s="6"/>
      <c r="F96" s="9"/>
      <c r="G96" s="9"/>
    </row>
    <row r="97" spans="2:7" s="3" customFormat="1" ht="15">
      <c r="B97" s="6"/>
      <c r="C97" s="6"/>
      <c r="F97" s="9"/>
      <c r="G97" s="9"/>
    </row>
    <row r="98" spans="2:7" s="3" customFormat="1" ht="15">
      <c r="B98" s="6"/>
      <c r="C98" s="6"/>
      <c r="F98" s="9"/>
      <c r="G98" s="9"/>
    </row>
    <row r="99" spans="2:7" s="3" customFormat="1" ht="15">
      <c r="B99" s="6"/>
      <c r="C99" s="6"/>
      <c r="F99" s="9"/>
      <c r="G99" s="9"/>
    </row>
    <row r="100" spans="2:7" s="3" customFormat="1" ht="15">
      <c r="B100" s="6"/>
      <c r="C100" s="6"/>
      <c r="F100" s="9"/>
      <c r="G100" s="9"/>
    </row>
    <row r="101" spans="2:7" s="3" customFormat="1" ht="15">
      <c r="B101" s="6"/>
      <c r="C101" s="6"/>
      <c r="F101" s="9"/>
      <c r="G101" s="9"/>
    </row>
    <row r="102" spans="2:7" s="3" customFormat="1" ht="15">
      <c r="B102" s="6"/>
      <c r="C102" s="6"/>
      <c r="F102" s="9"/>
      <c r="G102" s="9"/>
    </row>
    <row r="103" spans="2:7" s="3" customFormat="1" ht="15">
      <c r="B103" s="6"/>
      <c r="C103" s="6"/>
      <c r="F103" s="9"/>
      <c r="G103" s="9"/>
    </row>
    <row r="104" spans="2:7" s="3" customFormat="1" ht="15">
      <c r="B104" s="6"/>
      <c r="C104" s="6"/>
      <c r="F104" s="9"/>
      <c r="G104" s="9"/>
    </row>
    <row r="105" spans="2:7" s="3" customFormat="1" ht="15">
      <c r="B105" s="6"/>
      <c r="C105" s="6"/>
      <c r="F105" s="9"/>
      <c r="G105" s="9"/>
    </row>
    <row r="106" spans="2:7" s="3" customFormat="1" ht="15">
      <c r="B106" s="6"/>
      <c r="C106" s="6"/>
      <c r="F106" s="9"/>
      <c r="G106" s="9"/>
    </row>
    <row r="107" spans="2:7" s="3" customFormat="1" ht="15">
      <c r="B107" s="6"/>
      <c r="C107" s="6"/>
      <c r="F107" s="9"/>
      <c r="G107" s="9"/>
    </row>
    <row r="108" spans="2:7" s="3" customFormat="1" ht="15">
      <c r="B108" s="6"/>
      <c r="C108" s="6"/>
      <c r="F108" s="9"/>
      <c r="G108" s="9"/>
    </row>
    <row r="109" spans="2:7" s="3" customFormat="1" ht="15">
      <c r="B109" s="6"/>
      <c r="C109" s="6"/>
      <c r="F109" s="9"/>
      <c r="G109" s="9"/>
    </row>
    <row r="110" spans="2:7" s="3" customFormat="1" ht="15">
      <c r="B110" s="6"/>
      <c r="C110" s="6"/>
      <c r="F110" s="9"/>
      <c r="G110" s="9"/>
    </row>
    <row r="111" spans="2:7" s="3" customFormat="1" ht="15">
      <c r="B111" s="6"/>
      <c r="C111" s="6"/>
      <c r="F111" s="9"/>
      <c r="G111" s="9"/>
    </row>
    <row r="112" spans="2:7" s="3" customFormat="1" ht="15">
      <c r="B112" s="6"/>
      <c r="C112" s="6"/>
      <c r="F112" s="9"/>
      <c r="G112" s="9"/>
    </row>
    <row r="113" spans="2:7" s="3" customFormat="1" ht="15">
      <c r="B113" s="6"/>
      <c r="C113" s="6"/>
      <c r="F113" s="9"/>
      <c r="G113" s="9"/>
    </row>
    <row r="114" spans="2:7" s="3" customFormat="1" ht="15">
      <c r="B114" s="6"/>
      <c r="C114" s="6"/>
      <c r="F114" s="9"/>
      <c r="G114" s="9"/>
    </row>
    <row r="115" spans="2:7" s="3" customFormat="1" ht="15">
      <c r="B115" s="6"/>
      <c r="C115" s="6"/>
      <c r="F115" s="9"/>
      <c r="G115" s="9"/>
    </row>
    <row r="116" spans="2:7" s="3" customFormat="1" ht="15">
      <c r="B116" s="6"/>
      <c r="C116" s="6"/>
      <c r="F116" s="9"/>
      <c r="G116" s="9"/>
    </row>
    <row r="117" spans="2:7" s="3" customFormat="1" ht="15">
      <c r="B117" s="6"/>
      <c r="C117" s="6"/>
      <c r="F117" s="9"/>
      <c r="G117" s="9"/>
    </row>
    <row r="118" spans="2:7" s="3" customFormat="1" ht="15">
      <c r="B118" s="6"/>
      <c r="C118" s="6"/>
      <c r="F118" s="9"/>
      <c r="G118" s="9"/>
    </row>
    <row r="119" spans="2:7" s="3" customFormat="1" ht="15">
      <c r="B119" s="6"/>
      <c r="C119" s="6"/>
      <c r="F119" s="9"/>
      <c r="G119" s="9"/>
    </row>
    <row r="120" spans="2:7" s="3" customFormat="1" ht="15">
      <c r="B120" s="6"/>
      <c r="C120" s="6"/>
      <c r="F120" s="9"/>
      <c r="G120" s="9"/>
    </row>
    <row r="121" spans="2:7" s="3" customFormat="1" ht="15">
      <c r="B121" s="6"/>
      <c r="C121" s="6"/>
      <c r="F121" s="9"/>
      <c r="G121" s="9"/>
    </row>
    <row r="122" spans="2:7" s="3" customFormat="1" ht="15">
      <c r="B122" s="6"/>
      <c r="C122" s="6"/>
      <c r="F122" s="9"/>
      <c r="G122" s="9"/>
    </row>
    <row r="123" spans="2:7" s="3" customFormat="1" ht="15">
      <c r="B123" s="6"/>
      <c r="C123" s="6"/>
      <c r="F123" s="9"/>
      <c r="G123" s="9"/>
    </row>
    <row r="124" spans="2:7" s="3" customFormat="1" ht="15">
      <c r="B124" s="6"/>
      <c r="C124" s="6"/>
      <c r="F124" s="9"/>
      <c r="G124" s="9"/>
    </row>
    <row r="125" spans="2:7" s="3" customFormat="1" ht="15">
      <c r="B125" s="6"/>
      <c r="C125" s="6"/>
      <c r="F125" s="9"/>
      <c r="G125" s="9"/>
    </row>
    <row r="126" spans="2:7" s="3" customFormat="1" ht="15">
      <c r="B126" s="6"/>
      <c r="C126" s="6"/>
      <c r="F126" s="9"/>
      <c r="G126" s="9"/>
    </row>
    <row r="127" spans="2:7" s="3" customFormat="1" ht="15">
      <c r="B127" s="6"/>
      <c r="C127" s="6"/>
      <c r="F127" s="9"/>
      <c r="G127" s="9"/>
    </row>
    <row r="128" spans="2:7" s="3" customFormat="1" ht="15">
      <c r="B128" s="6"/>
      <c r="C128" s="6"/>
      <c r="F128" s="9"/>
      <c r="G128" s="9"/>
    </row>
    <row r="129" spans="2:7" s="3" customFormat="1" ht="15">
      <c r="B129" s="6"/>
      <c r="C129" s="6"/>
      <c r="F129" s="9"/>
      <c r="G129" s="9"/>
    </row>
    <row r="130" spans="2:7" s="3" customFormat="1" ht="15">
      <c r="B130" s="6"/>
      <c r="C130" s="6"/>
      <c r="F130" s="9"/>
      <c r="G130" s="9"/>
    </row>
    <row r="131" spans="2:7" s="3" customFormat="1" ht="15">
      <c r="B131" s="6"/>
      <c r="C131" s="6"/>
      <c r="F131" s="9"/>
      <c r="G131" s="9"/>
    </row>
    <row r="132" spans="2:7" s="3" customFormat="1" ht="15">
      <c r="B132" s="6"/>
      <c r="C132" s="6"/>
      <c r="F132" s="9"/>
      <c r="G132" s="9"/>
    </row>
    <row r="133" spans="2:7" s="3" customFormat="1" ht="15">
      <c r="B133" s="6"/>
      <c r="C133" s="6"/>
      <c r="F133" s="9"/>
      <c r="G133" s="9"/>
    </row>
    <row r="134" spans="2:7" s="3" customFormat="1" ht="15">
      <c r="B134" s="6"/>
      <c r="C134" s="6"/>
      <c r="F134" s="9"/>
      <c r="G134" s="9"/>
    </row>
    <row r="135" spans="2:7" s="3" customFormat="1" ht="15">
      <c r="B135" s="6"/>
      <c r="C135" s="6"/>
      <c r="F135" s="9"/>
      <c r="G135" s="9"/>
    </row>
    <row r="136" spans="2:7" s="3" customFormat="1" ht="15">
      <c r="B136" s="6"/>
      <c r="C136" s="6"/>
      <c r="F136" s="9"/>
      <c r="G136" s="9"/>
    </row>
    <row r="137" spans="2:7" s="3" customFormat="1" ht="15">
      <c r="B137" s="6"/>
      <c r="C137" s="6"/>
      <c r="F137" s="9"/>
      <c r="G137" s="9"/>
    </row>
    <row r="138" spans="2:7" s="3" customFormat="1" ht="15">
      <c r="B138" s="6"/>
      <c r="C138" s="6"/>
      <c r="F138" s="9"/>
      <c r="G138" s="9"/>
    </row>
    <row r="139" spans="2:7" s="3" customFormat="1" ht="15">
      <c r="B139" s="6"/>
      <c r="C139" s="6"/>
      <c r="F139" s="9"/>
      <c r="G139" s="9"/>
    </row>
    <row r="140" spans="2:7" s="3" customFormat="1" ht="15">
      <c r="B140" s="6"/>
      <c r="C140" s="6"/>
      <c r="F140" s="9"/>
      <c r="G140" s="9"/>
    </row>
    <row r="141" spans="2:7" s="3" customFormat="1" ht="15">
      <c r="B141" s="6"/>
      <c r="C141" s="6"/>
      <c r="F141" s="9"/>
      <c r="G141" s="9"/>
    </row>
    <row r="142" spans="2:7" s="3" customFormat="1" ht="15">
      <c r="B142" s="6"/>
      <c r="C142" s="6"/>
      <c r="F142" s="9"/>
      <c r="G142" s="9"/>
    </row>
    <row r="143" spans="2:7" s="3" customFormat="1" ht="15">
      <c r="B143" s="6"/>
      <c r="C143" s="6"/>
      <c r="F143" s="9"/>
      <c r="G143" s="9"/>
    </row>
    <row r="144" spans="2:7" s="3" customFormat="1" ht="15">
      <c r="B144" s="6"/>
      <c r="C144" s="6"/>
      <c r="F144" s="9"/>
      <c r="G144" s="9"/>
    </row>
    <row r="145" spans="2:7" s="3" customFormat="1" ht="15">
      <c r="B145" s="6"/>
      <c r="C145" s="6"/>
      <c r="F145" s="9"/>
      <c r="G145" s="9"/>
    </row>
    <row r="146" spans="2:7" s="3" customFormat="1" ht="15">
      <c r="B146" s="6"/>
      <c r="C146" s="6"/>
      <c r="F146" s="9"/>
      <c r="G146" s="9"/>
    </row>
    <row r="147" spans="2:7" s="3" customFormat="1" ht="15">
      <c r="B147" s="6"/>
      <c r="C147" s="6"/>
      <c r="F147" s="9"/>
      <c r="G147" s="9"/>
    </row>
    <row r="148" spans="2:7" s="3" customFormat="1" ht="15">
      <c r="B148" s="6"/>
      <c r="C148" s="6"/>
      <c r="F148" s="9"/>
      <c r="G148" s="9"/>
    </row>
    <row r="149" spans="2:7" s="3" customFormat="1" ht="15">
      <c r="B149" s="6"/>
      <c r="C149" s="6"/>
      <c r="F149" s="9"/>
      <c r="G149" s="9"/>
    </row>
    <row r="150" spans="2:7" s="3" customFormat="1" ht="15">
      <c r="B150" s="6"/>
      <c r="C150" s="6"/>
      <c r="F150" s="9"/>
      <c r="G150" s="9"/>
    </row>
    <row r="151" spans="2:7" s="3" customFormat="1" ht="15">
      <c r="B151" s="6"/>
      <c r="C151" s="6"/>
      <c r="F151" s="9"/>
      <c r="G151" s="9"/>
    </row>
    <row r="152" spans="2:7" s="3" customFormat="1" ht="15">
      <c r="B152" s="6"/>
      <c r="C152" s="6"/>
      <c r="F152" s="9"/>
      <c r="G152" s="9"/>
    </row>
    <row r="153" spans="2:7" s="3" customFormat="1" ht="15">
      <c r="B153" s="6"/>
      <c r="C153" s="6"/>
      <c r="F153" s="9"/>
      <c r="G153" s="9"/>
    </row>
    <row r="154" spans="2:7" s="3" customFormat="1" ht="15">
      <c r="B154" s="6"/>
      <c r="C154" s="6"/>
      <c r="F154" s="9"/>
      <c r="G154" s="9"/>
    </row>
    <row r="155" spans="2:7" s="3" customFormat="1" ht="15">
      <c r="B155" s="6"/>
      <c r="C155" s="6"/>
      <c r="F155" s="9"/>
      <c r="G155" s="9"/>
    </row>
    <row r="156" spans="2:7" s="3" customFormat="1" ht="15">
      <c r="B156" s="6"/>
      <c r="C156" s="6"/>
      <c r="F156" s="9"/>
      <c r="G156" s="9"/>
    </row>
    <row r="157" spans="2:7" s="3" customFormat="1" ht="15">
      <c r="B157" s="6"/>
      <c r="C157" s="6"/>
      <c r="F157" s="9"/>
      <c r="G157" s="9"/>
    </row>
    <row r="158" spans="2:7" s="3" customFormat="1" ht="15">
      <c r="B158" s="6"/>
      <c r="C158" s="6"/>
      <c r="F158" s="9"/>
      <c r="G158" s="9"/>
    </row>
    <row r="159" spans="2:7" s="3" customFormat="1" ht="15">
      <c r="B159" s="6"/>
      <c r="C159" s="6"/>
      <c r="F159" s="9"/>
      <c r="G159" s="9"/>
    </row>
    <row r="160" spans="2:7" s="3" customFormat="1" ht="15">
      <c r="B160" s="6"/>
      <c r="C160" s="6"/>
      <c r="F160" s="9"/>
      <c r="G160" s="9"/>
    </row>
    <row r="161" spans="2:7" s="3" customFormat="1" ht="15">
      <c r="B161" s="6"/>
      <c r="C161" s="6"/>
      <c r="F161" s="9"/>
      <c r="G161" s="9"/>
    </row>
    <row r="162" spans="2:7" s="3" customFormat="1" ht="15">
      <c r="B162" s="6"/>
      <c r="C162" s="6"/>
      <c r="F162" s="9"/>
      <c r="G162" s="9"/>
    </row>
    <row r="163" spans="2:7" s="3" customFormat="1" ht="15">
      <c r="B163" s="6"/>
      <c r="C163" s="6"/>
      <c r="F163" s="9"/>
      <c r="G163" s="9"/>
    </row>
    <row r="164" spans="2:7" s="3" customFormat="1" ht="15">
      <c r="B164" s="6"/>
      <c r="C164" s="6"/>
      <c r="F164" s="9"/>
      <c r="G164" s="9"/>
    </row>
    <row r="165" spans="2:7" s="3" customFormat="1" ht="15">
      <c r="B165" s="6"/>
      <c r="C165" s="6"/>
      <c r="F165" s="9"/>
      <c r="G165" s="9"/>
    </row>
    <row r="166" spans="2:7" s="3" customFormat="1" ht="15">
      <c r="B166" s="6"/>
      <c r="C166" s="6"/>
      <c r="F166" s="9"/>
      <c r="G166" s="9"/>
    </row>
    <row r="167" spans="2:7" s="3" customFormat="1" ht="15">
      <c r="B167" s="6"/>
      <c r="C167" s="6"/>
      <c r="F167" s="9"/>
      <c r="G167" s="9"/>
    </row>
    <row r="168" spans="2:7" s="3" customFormat="1" ht="15">
      <c r="B168" s="6"/>
      <c r="C168" s="6"/>
      <c r="F168" s="9"/>
      <c r="G168" s="9"/>
    </row>
    <row r="169" spans="2:7" s="3" customFormat="1" ht="15">
      <c r="B169" s="6"/>
      <c r="C169" s="6"/>
      <c r="F169" s="9"/>
      <c r="G169" s="9"/>
    </row>
    <row r="170" spans="2:7" s="3" customFormat="1" ht="15">
      <c r="B170" s="6"/>
      <c r="C170" s="6"/>
      <c r="F170" s="9"/>
      <c r="G170" s="9"/>
    </row>
    <row r="171" spans="2:7" s="3" customFormat="1" ht="15">
      <c r="B171" s="6"/>
      <c r="C171" s="6"/>
      <c r="F171" s="9"/>
      <c r="G171" s="9"/>
    </row>
    <row r="172" spans="2:7" s="3" customFormat="1" ht="15">
      <c r="B172" s="6"/>
      <c r="C172" s="6"/>
      <c r="F172" s="9"/>
      <c r="G172" s="9"/>
    </row>
    <row r="173" spans="2:7" s="3" customFormat="1" ht="15">
      <c r="B173" s="6"/>
      <c r="C173" s="6"/>
      <c r="F173" s="9"/>
      <c r="G173" s="9"/>
    </row>
    <row r="174" spans="2:7" s="3" customFormat="1" ht="15">
      <c r="B174" s="6"/>
      <c r="C174" s="6"/>
      <c r="F174" s="9"/>
      <c r="G174" s="9"/>
    </row>
    <row r="175" spans="2:7" s="3" customFormat="1" ht="15">
      <c r="B175" s="6"/>
      <c r="C175" s="6"/>
      <c r="F175" s="9"/>
      <c r="G175" s="9"/>
    </row>
    <row r="176" spans="2:7" s="3" customFormat="1" ht="15">
      <c r="B176" s="6"/>
      <c r="C176" s="6"/>
      <c r="F176" s="9"/>
      <c r="G176" s="9"/>
    </row>
    <row r="177" spans="2:7" s="3" customFormat="1" ht="15">
      <c r="B177" s="6"/>
      <c r="C177" s="6"/>
      <c r="F177" s="9"/>
      <c r="G177" s="9"/>
    </row>
    <row r="178" spans="2:7" s="3" customFormat="1" ht="15">
      <c r="B178" s="6"/>
      <c r="C178" s="6"/>
      <c r="F178" s="9"/>
      <c r="G178" s="9"/>
    </row>
    <row r="179" spans="2:7" s="3" customFormat="1" ht="15">
      <c r="B179" s="6"/>
      <c r="C179" s="6"/>
      <c r="F179" s="9"/>
      <c r="G179" s="9"/>
    </row>
    <row r="180" spans="2:7" s="3" customFormat="1" ht="15">
      <c r="B180" s="6"/>
      <c r="C180" s="6"/>
      <c r="F180" s="9"/>
      <c r="G180" s="9"/>
    </row>
    <row r="181" spans="2:7" s="3" customFormat="1" ht="15">
      <c r="B181" s="6"/>
      <c r="C181" s="6"/>
      <c r="F181" s="9"/>
      <c r="G181" s="9"/>
    </row>
    <row r="182" spans="2:7" s="3" customFormat="1" ht="15">
      <c r="B182" s="6"/>
      <c r="C182" s="6"/>
      <c r="F182" s="9"/>
      <c r="G182" s="9"/>
    </row>
    <row r="183" spans="2:7" s="3" customFormat="1" ht="15">
      <c r="B183" s="6"/>
      <c r="C183" s="6"/>
      <c r="F183" s="9"/>
      <c r="G183" s="9"/>
    </row>
    <row r="184" spans="2:7" s="3" customFormat="1" ht="15">
      <c r="B184" s="6"/>
      <c r="C184" s="6"/>
      <c r="F184" s="9"/>
      <c r="G184" s="9"/>
    </row>
    <row r="185" spans="2:7" s="3" customFormat="1" ht="15">
      <c r="B185" s="6"/>
      <c r="C185" s="6"/>
      <c r="F185" s="9"/>
      <c r="G185" s="9"/>
    </row>
    <row r="186" spans="2:7" s="3" customFormat="1" ht="15">
      <c r="B186" s="6"/>
      <c r="C186" s="6"/>
      <c r="F186" s="9"/>
      <c r="G186" s="9"/>
    </row>
    <row r="187" spans="2:7" s="3" customFormat="1" ht="15">
      <c r="B187" s="6"/>
      <c r="C187" s="6"/>
      <c r="F187" s="9"/>
      <c r="G187" s="9"/>
    </row>
    <row r="188" spans="2:7" s="3" customFormat="1" ht="15">
      <c r="B188" s="6"/>
      <c r="C188" s="6"/>
      <c r="F188" s="9"/>
      <c r="G188" s="9"/>
    </row>
    <row r="189" spans="2:7" s="3" customFormat="1" ht="15">
      <c r="B189" s="6"/>
      <c r="C189" s="6"/>
      <c r="F189" s="9"/>
      <c r="G189" s="9"/>
    </row>
    <row r="190" spans="2:7" s="3" customFormat="1" ht="15">
      <c r="B190" s="6"/>
      <c r="C190" s="6"/>
      <c r="F190" s="9"/>
      <c r="G190" s="9"/>
    </row>
    <row r="191" spans="2:7" s="3" customFormat="1" ht="15">
      <c r="B191" s="6"/>
      <c r="C191" s="6"/>
      <c r="F191" s="9"/>
      <c r="G191" s="9"/>
    </row>
    <row r="192" spans="2:7" s="3" customFormat="1" ht="15">
      <c r="B192" s="6"/>
      <c r="C192" s="6"/>
      <c r="F192" s="9"/>
      <c r="G192" s="9"/>
    </row>
    <row r="193" spans="2:7" s="3" customFormat="1" ht="15">
      <c r="B193" s="6"/>
      <c r="C193" s="6"/>
      <c r="F193" s="9"/>
      <c r="G193" s="9"/>
    </row>
    <row r="194" spans="2:7" s="3" customFormat="1" ht="15">
      <c r="B194" s="6"/>
      <c r="C194" s="6"/>
      <c r="F194" s="9"/>
      <c r="G194" s="9"/>
    </row>
    <row r="195" spans="2:13" s="3" customFormat="1" ht="15">
      <c r="B195" s="6"/>
      <c r="C195" s="6"/>
      <c r="F195" s="9"/>
      <c r="G195" s="9"/>
      <c r="M195" s="1"/>
    </row>
    <row r="196" spans="2:22" s="3" customFormat="1" ht="15">
      <c r="B196" s="6"/>
      <c r="C196" s="6"/>
      <c r="F196" s="9"/>
      <c r="G196" s="9"/>
      <c r="M196" s="1"/>
      <c r="N196" s="1"/>
      <c r="O196" s="1"/>
      <c r="P196" s="1"/>
      <c r="Q196" s="1"/>
      <c r="R196" s="1"/>
      <c r="S196" s="1"/>
      <c r="T196" s="1"/>
      <c r="U196" s="1"/>
      <c r="V196" s="1"/>
    </row>
    <row r="197" spans="2:22" s="3" customFormat="1" ht="15">
      <c r="B197" s="6"/>
      <c r="C197" s="6"/>
      <c r="F197" s="9"/>
      <c r="G197" s="9"/>
      <c r="M197" s="1"/>
      <c r="N197" s="1"/>
      <c r="O197" s="1"/>
      <c r="P197" s="1"/>
      <c r="Q197" s="1"/>
      <c r="R197" s="1"/>
      <c r="S197" s="1"/>
      <c r="T197" s="1"/>
      <c r="U197" s="1"/>
      <c r="V197" s="1"/>
    </row>
    <row r="198" spans="2:23" s="3" customFormat="1" ht="15">
      <c r="B198" s="6"/>
      <c r="C198" s="6"/>
      <c r="F198" s="9"/>
      <c r="G198" s="9"/>
      <c r="M198" s="1"/>
      <c r="N198" s="1"/>
      <c r="O198" s="1"/>
      <c r="P198" s="1"/>
      <c r="Q198" s="1"/>
      <c r="R198" s="1"/>
      <c r="S198" s="1"/>
      <c r="T198" s="1"/>
      <c r="U198" s="1"/>
      <c r="V198" s="1"/>
      <c r="W198" s="1"/>
    </row>
    <row r="199" spans="2:24" s="3" customFormat="1" ht="15">
      <c r="B199" s="6"/>
      <c r="C199" s="6"/>
      <c r="F199" s="9"/>
      <c r="G199" s="9"/>
      <c r="L199" s="1"/>
      <c r="M199" s="1"/>
      <c r="N199" s="1"/>
      <c r="O199" s="1"/>
      <c r="P199" s="1"/>
      <c r="Q199" s="1"/>
      <c r="R199" s="1"/>
      <c r="S199" s="1"/>
      <c r="T199" s="1"/>
      <c r="U199" s="1"/>
      <c r="V199" s="1"/>
      <c r="W199" s="1"/>
      <c r="X199" s="1"/>
    </row>
    <row r="200" spans="5:11" ht="15">
      <c r="E200" s="3"/>
      <c r="F200" s="9"/>
      <c r="G200" s="9"/>
      <c r="H200" s="3"/>
      <c r="I200" s="3"/>
      <c r="J200" s="3"/>
      <c r="K200" s="3"/>
    </row>
    <row r="201" spans="5:11" ht="15">
      <c r="E201" s="3"/>
      <c r="F201" s="9"/>
      <c r="G201" s="9"/>
      <c r="H201" s="3"/>
      <c r="I201" s="3"/>
      <c r="J201" s="3"/>
      <c r="K201" s="3"/>
    </row>
    <row r="202" spans="5:11" ht="15">
      <c r="E202" s="3"/>
      <c r="F202" s="9"/>
      <c r="G202" s="9"/>
      <c r="H202" s="3"/>
      <c r="I202" s="3"/>
      <c r="J202" s="3"/>
      <c r="K202" s="3"/>
    </row>
  </sheetData>
  <sheetProtection sheet="1"/>
  <mergeCells count="4">
    <mergeCell ref="D7:M7"/>
    <mergeCell ref="N11:N12"/>
    <mergeCell ref="E11:J12"/>
    <mergeCell ref="D5:E5"/>
  </mergeCells>
  <dataValidations count="3">
    <dataValidation type="decimal" allowBlank="1" showInputMessage="1" showErrorMessage="1" error="Emission factor cannot be larger than 100%" sqref="I20:I31">
      <formula1>0</formula1>
      <formula2>1</formula2>
    </dataValidation>
    <dataValidation type="decimal" allowBlank="1" showInputMessage="1" showErrorMessage="1" error="Efficiency cannot be larger than 100%&#10;" sqref="F9:F10">
      <formula1>0</formula1>
      <formula2>1</formula2>
    </dataValidation>
    <dataValidation type="decimal" operator="greaterThan" allowBlank="1" showInputMessage="1" showErrorMessage="1" sqref="F20:G31">
      <formula1>0</formula1>
    </dataValidation>
  </dataValidations>
  <printOptions horizontalCentered="1"/>
  <pageMargins left="0.5" right="0.5" top="0.236220472440945" bottom="0.196850393700787" header="0.511811023622047" footer="0.511811023622047"/>
  <pageSetup fitToHeight="1" fitToWidth="1" orientation="landscape" scale="96" r:id="rId2"/>
  <headerFooter alignWithMargins="0">
    <oddHeader>&amp;R&amp;D</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5:T199"/>
  <sheetViews>
    <sheetView showGridLines="0" showOutlineSymbols="0" zoomScalePageLayoutView="0" workbookViewId="0" topLeftCell="A1">
      <selection activeCell="A1" sqref="A1"/>
    </sheetView>
  </sheetViews>
  <sheetFormatPr defaultColWidth="10.875" defaultRowHeight="12"/>
  <cols>
    <col min="1" max="1" width="10.875" style="1" customWidth="1"/>
    <col min="2" max="2" width="16.875" style="479" customWidth="1"/>
    <col min="3" max="3" width="3.375" style="479" customWidth="1"/>
    <col min="4" max="4" width="10.875" style="1" customWidth="1"/>
    <col min="5" max="5" width="49.125" style="1" customWidth="1"/>
    <col min="6" max="6" width="11.875" style="10" customWidth="1"/>
    <col min="7" max="7" width="17.125" style="1" customWidth="1"/>
    <col min="8" max="8" width="13.00390625" style="1" customWidth="1"/>
    <col min="9" max="9" width="17.625" style="1" customWidth="1"/>
    <col min="10" max="10" width="17.00390625" style="1" customWidth="1"/>
    <col min="11" max="11" width="4.375" style="1" customWidth="1"/>
    <col min="12" max="12" width="26.375" style="1" customWidth="1"/>
    <col min="13" max="13" width="15.75390625" style="1" customWidth="1"/>
    <col min="14" max="14" width="8.375" style="1" customWidth="1"/>
    <col min="15" max="15" width="5.00390625" style="1" customWidth="1"/>
    <col min="16" max="16" width="13.25390625" style="1" customWidth="1"/>
    <col min="17" max="17" width="6.125" style="1" customWidth="1"/>
    <col min="18" max="18" width="2.375" style="1" customWidth="1"/>
    <col min="19" max="19" width="10.875" style="1" customWidth="1"/>
    <col min="20" max="20" width="5.625" style="1" customWidth="1"/>
    <col min="21" max="16384" width="10.875" style="1" customWidth="1"/>
  </cols>
  <sheetData>
    <row r="1" ht="12"/>
    <row r="2" ht="12"/>
    <row r="3" ht="12"/>
    <row r="4" ht="12"/>
    <row r="5" spans="4:5" ht="15.75">
      <c r="D5" s="450" t="s">
        <v>157</v>
      </c>
      <c r="E5" s="450"/>
    </row>
    <row r="6" spans="2:6" s="280" customFormat="1" ht="22.5" customHeight="1" thickBot="1">
      <c r="B6" s="322"/>
      <c r="C6" s="322"/>
      <c r="D6" s="280" t="str">
        <f>Instructions!C5</f>
        <v>Version: 3.3, Last Updated: June 1, 2015 by SI, AK, CS &amp; ZI</v>
      </c>
      <c r="F6" s="454"/>
    </row>
    <row r="7" spans="2:16" s="20" customFormat="1" ht="23.25" customHeight="1" thickBot="1">
      <c r="B7" s="481"/>
      <c r="C7" s="481"/>
      <c r="D7" s="522" t="s">
        <v>197</v>
      </c>
      <c r="E7" s="523"/>
      <c r="F7" s="523"/>
      <c r="G7" s="523"/>
      <c r="H7" s="523"/>
      <c r="I7" s="523"/>
      <c r="J7" s="523"/>
      <c r="K7" s="523"/>
      <c r="L7" s="523"/>
      <c r="M7" s="524"/>
      <c r="P7" s="267"/>
    </row>
    <row r="8" spans="4:20" ht="18.75">
      <c r="D8" s="267"/>
      <c r="E8" s="267"/>
      <c r="F8" s="318"/>
      <c r="G8" s="267"/>
      <c r="H8" s="267"/>
      <c r="I8" s="267"/>
      <c r="J8" s="267"/>
      <c r="K8" s="267"/>
      <c r="L8" s="267"/>
      <c r="M8" s="68"/>
      <c r="N8" s="68"/>
      <c r="O8" s="267"/>
      <c r="P8" s="267"/>
      <c r="Q8" s="267"/>
      <c r="R8" s="267"/>
      <c r="S8" s="267"/>
      <c r="T8" s="267"/>
    </row>
    <row r="9" spans="4:20" ht="18.75">
      <c r="D9" s="267"/>
      <c r="E9" s="267"/>
      <c r="F9" s="318"/>
      <c r="G9" s="267"/>
      <c r="H9" s="267"/>
      <c r="I9" s="267"/>
      <c r="J9" s="267"/>
      <c r="K9" s="267"/>
      <c r="L9" s="267"/>
      <c r="M9" s="68"/>
      <c r="N9" s="68"/>
      <c r="O9" s="267"/>
      <c r="P9" s="267"/>
      <c r="Q9" s="267"/>
      <c r="R9" s="267"/>
      <c r="S9" s="267"/>
      <c r="T9" s="267"/>
    </row>
    <row r="10" spans="2:20" ht="21" customHeight="1">
      <c r="B10" s="483"/>
      <c r="C10" s="483"/>
      <c r="D10" s="267"/>
      <c r="E10" s="269" t="s">
        <v>178</v>
      </c>
      <c r="F10" s="270"/>
      <c r="G10" s="333"/>
      <c r="H10" s="271"/>
      <c r="I10" s="271"/>
      <c r="J10" s="272"/>
      <c r="K10" s="295"/>
      <c r="L10" s="64" t="s">
        <v>49</v>
      </c>
      <c r="M10" s="295"/>
      <c r="N10" s="295"/>
      <c r="O10" s="295"/>
      <c r="P10" s="295"/>
      <c r="Q10" s="295"/>
      <c r="R10" s="295"/>
      <c r="S10" s="295"/>
      <c r="T10" s="267"/>
    </row>
    <row r="11" spans="2:20" s="2" customFormat="1" ht="24.75" customHeight="1">
      <c r="B11" s="483"/>
      <c r="C11" s="483"/>
      <c r="D11" s="68"/>
      <c r="E11" s="273" t="s">
        <v>105</v>
      </c>
      <c r="F11" s="274"/>
      <c r="G11" s="334"/>
      <c r="H11" s="275"/>
      <c r="I11" s="275"/>
      <c r="J11" s="276"/>
      <c r="K11" s="297"/>
      <c r="L11" s="69" t="s">
        <v>51</v>
      </c>
      <c r="M11" s="252">
        <v>1</v>
      </c>
      <c r="N11" s="297"/>
      <c r="O11" s="297"/>
      <c r="P11" s="297"/>
      <c r="Q11" s="297"/>
      <c r="R11" s="297"/>
      <c r="S11" s="297"/>
      <c r="T11" s="68"/>
    </row>
    <row r="12" spans="2:20" s="14" customFormat="1" ht="24.75" customHeight="1">
      <c r="B12" s="483"/>
      <c r="C12" s="483"/>
      <c r="D12" s="280"/>
      <c r="E12" s="277" t="s">
        <v>94</v>
      </c>
      <c r="F12" s="321"/>
      <c r="G12" s="335"/>
      <c r="H12" s="322"/>
      <c r="I12" s="323"/>
      <c r="J12" s="324"/>
      <c r="K12" s="297"/>
      <c r="L12" s="528" t="s">
        <v>165</v>
      </c>
      <c r="M12" s="528"/>
      <c r="N12" s="528"/>
      <c r="O12" s="528"/>
      <c r="P12" s="528"/>
      <c r="Q12" s="297"/>
      <c r="R12" s="297"/>
      <c r="S12" s="297"/>
      <c r="T12" s="280"/>
    </row>
    <row r="13" spans="2:20" s="5" customFormat="1" ht="16.5" thickBot="1">
      <c r="B13" s="483"/>
      <c r="C13" s="483"/>
      <c r="D13" s="281"/>
      <c r="E13" s="278" t="s">
        <v>0</v>
      </c>
      <c r="F13" s="278" t="s">
        <v>1</v>
      </c>
      <c r="G13" s="278" t="s">
        <v>2</v>
      </c>
      <c r="H13" s="278" t="s">
        <v>3</v>
      </c>
      <c r="I13" s="325" t="s">
        <v>39</v>
      </c>
      <c r="J13" s="325" t="s">
        <v>44</v>
      </c>
      <c r="K13" s="297"/>
      <c r="L13" s="326"/>
      <c r="M13" s="297"/>
      <c r="N13" s="297"/>
      <c r="O13" s="297"/>
      <c r="P13" s="297"/>
      <c r="Q13" s="297"/>
      <c r="R13" s="297"/>
      <c r="S13" s="297"/>
      <c r="T13" s="281"/>
    </row>
    <row r="14" spans="2:20" s="4" customFormat="1" ht="66" customHeight="1">
      <c r="B14" s="483"/>
      <c r="C14" s="483"/>
      <c r="D14" s="268"/>
      <c r="E14" s="279" t="s">
        <v>134</v>
      </c>
      <c r="F14" s="279" t="s">
        <v>8</v>
      </c>
      <c r="G14" s="279" t="s">
        <v>168</v>
      </c>
      <c r="H14" s="279" t="s">
        <v>169</v>
      </c>
      <c r="I14" s="279" t="s">
        <v>43</v>
      </c>
      <c r="J14" s="279" t="s">
        <v>170</v>
      </c>
      <c r="K14" s="297"/>
      <c r="L14" s="126" t="s">
        <v>16</v>
      </c>
      <c r="M14" s="127"/>
      <c r="N14" s="128"/>
      <c r="O14" s="336"/>
      <c r="P14" s="129"/>
      <c r="Q14" s="128"/>
      <c r="R14" s="130"/>
      <c r="S14" s="297"/>
      <c r="T14" s="268"/>
    </row>
    <row r="15" spans="2:20" s="4" customFormat="1" ht="16.5" thickBot="1">
      <c r="B15" s="483"/>
      <c r="C15" s="483"/>
      <c r="D15" s="268"/>
      <c r="E15" s="279"/>
      <c r="F15" s="279" t="s">
        <v>11</v>
      </c>
      <c r="G15" s="279" t="s">
        <v>10</v>
      </c>
      <c r="H15" s="279" t="s">
        <v>7</v>
      </c>
      <c r="I15" s="279" t="s">
        <v>40</v>
      </c>
      <c r="J15" s="279" t="s">
        <v>7</v>
      </c>
      <c r="K15" s="297"/>
      <c r="L15" s="131" t="s">
        <v>21</v>
      </c>
      <c r="M15" s="132"/>
      <c r="N15" s="132"/>
      <c r="O15" s="132"/>
      <c r="P15" s="132"/>
      <c r="Q15" s="133"/>
      <c r="R15" s="134"/>
      <c r="S15" s="297"/>
      <c r="T15" s="268"/>
    </row>
    <row r="16" spans="2:20" s="11" customFormat="1" ht="24.75" customHeight="1">
      <c r="B16" s="483"/>
      <c r="C16" s="483"/>
      <c r="D16" s="295"/>
      <c r="E16" s="327" t="s">
        <v>156</v>
      </c>
      <c r="F16" s="328">
        <v>150</v>
      </c>
      <c r="G16" s="337">
        <v>4.3</v>
      </c>
      <c r="H16" s="338">
        <f>(G16*F16)/1000</f>
        <v>0.645</v>
      </c>
      <c r="I16" s="330">
        <v>1</v>
      </c>
      <c r="J16" s="338">
        <f>IF(I16=0,H16,H16*I16)</f>
        <v>0.645</v>
      </c>
      <c r="K16" s="297"/>
      <c r="L16" s="135"/>
      <c r="M16" s="260" t="s">
        <v>19</v>
      </c>
      <c r="N16" s="261"/>
      <c r="O16" s="261"/>
      <c r="P16" s="262" t="s">
        <v>20</v>
      </c>
      <c r="Q16" s="263"/>
      <c r="R16" s="136"/>
      <c r="S16" s="297"/>
      <c r="T16" s="295"/>
    </row>
    <row r="17" spans="2:20" s="3" customFormat="1" ht="24.75" customHeight="1" thickBot="1">
      <c r="B17" s="483"/>
      <c r="C17" s="483"/>
      <c r="D17" s="297"/>
      <c r="E17" s="339"/>
      <c r="F17" s="340"/>
      <c r="G17" s="341"/>
      <c r="H17" s="293">
        <f>G17*F17/1000</f>
        <v>0</v>
      </c>
      <c r="I17" s="292"/>
      <c r="J17" s="293">
        <f aca="true" t="shared" si="0" ref="J17:J28">IF(I17=0,H17,H17*I17)</f>
        <v>0</v>
      </c>
      <c r="K17" s="297"/>
      <c r="L17" s="131"/>
      <c r="M17" s="264" t="s">
        <v>14</v>
      </c>
      <c r="N17" s="265"/>
      <c r="O17" s="298"/>
      <c r="P17" s="265" t="s">
        <v>15</v>
      </c>
      <c r="Q17" s="266"/>
      <c r="R17" s="342"/>
      <c r="S17" s="297"/>
      <c r="T17" s="297"/>
    </row>
    <row r="18" spans="2:20" s="3" customFormat="1" ht="24.75" customHeight="1">
      <c r="B18" s="483"/>
      <c r="C18" s="483"/>
      <c r="D18" s="297"/>
      <c r="E18" s="339"/>
      <c r="F18" s="340"/>
      <c r="G18" s="341"/>
      <c r="H18" s="293">
        <f aca="true" t="shared" si="1" ref="H18:H28">G18*F18/1000</f>
        <v>0</v>
      </c>
      <c r="I18" s="292"/>
      <c r="J18" s="293">
        <f t="shared" si="0"/>
        <v>0</v>
      </c>
      <c r="K18" s="297"/>
      <c r="L18" s="131"/>
      <c r="M18" s="123">
        <v>1</v>
      </c>
      <c r="N18" s="143" t="s">
        <v>12</v>
      </c>
      <c r="O18" s="143" t="s">
        <v>6</v>
      </c>
      <c r="P18" s="144">
        <f>M18*3.78541178</f>
        <v>3.78541178</v>
      </c>
      <c r="Q18" s="145" t="s">
        <v>11</v>
      </c>
      <c r="R18" s="342"/>
      <c r="S18" s="297"/>
      <c r="T18" s="297"/>
    </row>
    <row r="19" spans="2:20" s="3" customFormat="1" ht="24.75" customHeight="1">
      <c r="B19" s="483"/>
      <c r="C19" s="483"/>
      <c r="D19" s="297"/>
      <c r="E19" s="339"/>
      <c r="F19" s="340"/>
      <c r="G19" s="341"/>
      <c r="H19" s="293">
        <f t="shared" si="1"/>
        <v>0</v>
      </c>
      <c r="I19" s="292"/>
      <c r="J19" s="293">
        <f t="shared" si="0"/>
        <v>0</v>
      </c>
      <c r="K19" s="297"/>
      <c r="L19" s="131"/>
      <c r="M19" s="124">
        <v>1</v>
      </c>
      <c r="N19" s="146" t="s">
        <v>9</v>
      </c>
      <c r="O19" s="146" t="s">
        <v>6</v>
      </c>
      <c r="P19" s="147">
        <f>M19*0.4536*1000/3.78541178</f>
        <v>119.82844307627742</v>
      </c>
      <c r="Q19" s="148" t="s">
        <v>10</v>
      </c>
      <c r="R19" s="342"/>
      <c r="S19" s="297"/>
      <c r="T19" s="297"/>
    </row>
    <row r="20" spans="2:20" s="3" customFormat="1" ht="24.75" customHeight="1">
      <c r="B20" s="483"/>
      <c r="C20" s="483"/>
      <c r="D20" s="297"/>
      <c r="E20" s="343"/>
      <c r="F20" s="340"/>
      <c r="G20" s="341"/>
      <c r="H20" s="293">
        <f t="shared" si="1"/>
        <v>0</v>
      </c>
      <c r="I20" s="292"/>
      <c r="J20" s="293">
        <f t="shared" si="0"/>
        <v>0</v>
      </c>
      <c r="K20" s="297"/>
      <c r="L20" s="131"/>
      <c r="M20" s="124">
        <v>1</v>
      </c>
      <c r="N20" s="146" t="s">
        <v>18</v>
      </c>
      <c r="O20" s="146" t="s">
        <v>6</v>
      </c>
      <c r="P20" s="147">
        <f>M20/1000</f>
        <v>0.001</v>
      </c>
      <c r="Q20" s="148" t="s">
        <v>7</v>
      </c>
      <c r="R20" s="342"/>
      <c r="S20" s="297"/>
      <c r="T20" s="297"/>
    </row>
    <row r="21" spans="2:20" s="3" customFormat="1" ht="24.75" customHeight="1" thickBot="1">
      <c r="B21" s="483"/>
      <c r="C21" s="483"/>
      <c r="D21" s="297"/>
      <c r="E21" s="343"/>
      <c r="F21" s="340"/>
      <c r="G21" s="341"/>
      <c r="H21" s="293">
        <f t="shared" si="1"/>
        <v>0</v>
      </c>
      <c r="I21" s="292"/>
      <c r="J21" s="293">
        <f t="shared" si="0"/>
        <v>0</v>
      </c>
      <c r="K21" s="297"/>
      <c r="L21" s="131"/>
      <c r="M21" s="125">
        <v>1</v>
      </c>
      <c r="N21" s="149" t="s">
        <v>13</v>
      </c>
      <c r="O21" s="149" t="s">
        <v>6</v>
      </c>
      <c r="P21" s="150">
        <f>M21*0.4536</f>
        <v>0.4536</v>
      </c>
      <c r="Q21" s="151" t="s">
        <v>7</v>
      </c>
      <c r="R21" s="342"/>
      <c r="S21" s="297"/>
      <c r="T21" s="297"/>
    </row>
    <row r="22" spans="2:20" s="3" customFormat="1" ht="24.75" customHeight="1" thickBot="1">
      <c r="B22" s="6"/>
      <c r="C22" s="6"/>
      <c r="D22" s="297"/>
      <c r="E22" s="343"/>
      <c r="F22" s="340"/>
      <c r="G22" s="341"/>
      <c r="H22" s="293">
        <f t="shared" si="1"/>
        <v>0</v>
      </c>
      <c r="I22" s="292"/>
      <c r="J22" s="293">
        <f t="shared" si="0"/>
        <v>0</v>
      </c>
      <c r="K22" s="297"/>
      <c r="L22" s="344"/>
      <c r="M22" s="140"/>
      <c r="N22" s="140"/>
      <c r="O22" s="141"/>
      <c r="P22" s="140"/>
      <c r="Q22" s="140"/>
      <c r="R22" s="345"/>
      <c r="S22" s="297"/>
      <c r="T22" s="297"/>
    </row>
    <row r="23" spans="2:20" s="3" customFormat="1" ht="24.75" customHeight="1">
      <c r="B23" s="6"/>
      <c r="C23" s="6"/>
      <c r="D23" s="297"/>
      <c r="E23" s="343"/>
      <c r="F23" s="340"/>
      <c r="G23" s="341"/>
      <c r="H23" s="293">
        <f t="shared" si="1"/>
        <v>0</v>
      </c>
      <c r="I23" s="292"/>
      <c r="J23" s="293">
        <f t="shared" si="0"/>
        <v>0</v>
      </c>
      <c r="K23" s="297"/>
      <c r="L23" s="297"/>
      <c r="M23" s="297"/>
      <c r="N23" s="297"/>
      <c r="O23" s="297"/>
      <c r="P23" s="297"/>
      <c r="Q23" s="297"/>
      <c r="R23" s="297"/>
      <c r="S23" s="297"/>
      <c r="T23" s="297"/>
    </row>
    <row r="24" spans="2:20" s="3" customFormat="1" ht="24.75" customHeight="1">
      <c r="B24" s="6"/>
      <c r="C24" s="6"/>
      <c r="D24" s="297"/>
      <c r="E24" s="343"/>
      <c r="F24" s="340"/>
      <c r="G24" s="341"/>
      <c r="H24" s="293">
        <f t="shared" si="1"/>
        <v>0</v>
      </c>
      <c r="I24" s="292"/>
      <c r="J24" s="293">
        <f t="shared" si="0"/>
        <v>0</v>
      </c>
      <c r="K24" s="310"/>
      <c r="L24" s="310"/>
      <c r="M24" s="310"/>
      <c r="N24" s="310"/>
      <c r="O24" s="310"/>
      <c r="P24" s="310"/>
      <c r="Q24" s="310"/>
      <c r="R24" s="310"/>
      <c r="S24" s="310"/>
      <c r="T24" s="297"/>
    </row>
    <row r="25" spans="2:10" s="3" customFormat="1" ht="24.75" customHeight="1">
      <c r="B25" s="6"/>
      <c r="C25" s="6"/>
      <c r="E25" s="343"/>
      <c r="F25" s="340"/>
      <c r="G25" s="341"/>
      <c r="H25" s="293">
        <f t="shared" si="1"/>
        <v>0</v>
      </c>
      <c r="I25" s="292"/>
      <c r="J25" s="293">
        <f t="shared" si="0"/>
        <v>0</v>
      </c>
    </row>
    <row r="26" spans="2:10" s="3" customFormat="1" ht="24.75" customHeight="1">
      <c r="B26" s="6"/>
      <c r="C26" s="6"/>
      <c r="E26" s="343"/>
      <c r="F26" s="340"/>
      <c r="G26" s="341"/>
      <c r="H26" s="293">
        <f t="shared" si="1"/>
        <v>0</v>
      </c>
      <c r="I26" s="292"/>
      <c r="J26" s="293">
        <f t="shared" si="0"/>
        <v>0</v>
      </c>
    </row>
    <row r="27" spans="2:10" s="3" customFormat="1" ht="24.75" customHeight="1">
      <c r="B27" s="6"/>
      <c r="C27" s="6"/>
      <c r="E27" s="343"/>
      <c r="F27" s="340"/>
      <c r="G27" s="341"/>
      <c r="H27" s="293">
        <f t="shared" si="1"/>
        <v>0</v>
      </c>
      <c r="I27" s="292"/>
      <c r="J27" s="293">
        <f t="shared" si="0"/>
        <v>0</v>
      </c>
    </row>
    <row r="28" spans="2:10" s="3" customFormat="1" ht="24.75" customHeight="1">
      <c r="B28" s="6"/>
      <c r="C28" s="6"/>
      <c r="E28" s="343"/>
      <c r="F28" s="340"/>
      <c r="G28" s="341"/>
      <c r="H28" s="293">
        <f t="shared" si="1"/>
        <v>0</v>
      </c>
      <c r="I28" s="292"/>
      <c r="J28" s="293">
        <f t="shared" si="0"/>
        <v>0</v>
      </c>
    </row>
    <row r="29" spans="2:10" s="3" customFormat="1" ht="24.75" customHeight="1">
      <c r="B29" s="6"/>
      <c r="C29" s="6"/>
      <c r="E29" s="299" t="s">
        <v>4</v>
      </c>
      <c r="F29" s="300" t="s">
        <v>58</v>
      </c>
      <c r="G29" s="346" t="s">
        <v>58</v>
      </c>
      <c r="H29" s="347">
        <f>SUM(H17:H28)</f>
        <v>0</v>
      </c>
      <c r="I29" s="348" t="s">
        <v>58</v>
      </c>
      <c r="J29" s="348">
        <f>SUM(J17:J28)</f>
        <v>0</v>
      </c>
    </row>
    <row r="30" spans="2:19" s="12" customFormat="1" ht="15" customHeight="1">
      <c r="B30" s="13"/>
      <c r="C30" s="13"/>
      <c r="E30" s="305" t="s">
        <v>5</v>
      </c>
      <c r="F30" s="306"/>
      <c r="G30" s="310"/>
      <c r="H30" s="310"/>
      <c r="I30" s="310"/>
      <c r="J30" s="310"/>
      <c r="K30" s="3"/>
      <c r="L30" s="3"/>
      <c r="M30" s="3"/>
      <c r="N30" s="3"/>
      <c r="O30" s="3"/>
      <c r="P30" s="3"/>
      <c r="Q30" s="3"/>
      <c r="R30" s="3"/>
      <c r="S30" s="3"/>
    </row>
    <row r="31" spans="2:10" s="3" customFormat="1" ht="15" customHeight="1">
      <c r="B31" s="6"/>
      <c r="C31" s="6"/>
      <c r="E31" s="308" t="s">
        <v>173</v>
      </c>
      <c r="F31" s="307"/>
      <c r="G31" s="297"/>
      <c r="H31" s="297"/>
      <c r="I31" s="297"/>
      <c r="J31" s="297"/>
    </row>
    <row r="32" spans="2:6" s="3" customFormat="1" ht="15" customHeight="1">
      <c r="B32" s="6"/>
      <c r="C32" s="6"/>
      <c r="E32" s="7"/>
      <c r="F32" s="8"/>
    </row>
    <row r="33" spans="2:6" s="3" customFormat="1" ht="24.75" customHeight="1">
      <c r="B33" s="6"/>
      <c r="C33" s="6"/>
      <c r="E33" s="7"/>
      <c r="F33" s="8"/>
    </row>
    <row r="34" spans="2:6" s="3" customFormat="1" ht="24.75" customHeight="1">
      <c r="B34" s="6"/>
      <c r="C34" s="6"/>
      <c r="E34" s="7"/>
      <c r="F34" s="8"/>
    </row>
    <row r="35" spans="2:6" s="3" customFormat="1" ht="24.75" customHeight="1">
      <c r="B35" s="6"/>
      <c r="C35" s="6"/>
      <c r="E35" s="7"/>
      <c r="F35" s="8"/>
    </row>
    <row r="36" spans="2:6" s="3" customFormat="1" ht="24.75" customHeight="1">
      <c r="B36" s="6"/>
      <c r="C36" s="6"/>
      <c r="E36" s="6"/>
      <c r="F36" s="8"/>
    </row>
    <row r="37" spans="2:6" s="3" customFormat="1" ht="24.75" customHeight="1">
      <c r="B37" s="6"/>
      <c r="C37" s="6"/>
      <c r="E37" s="6"/>
      <c r="F37" s="8"/>
    </row>
    <row r="38" spans="2:6" s="3" customFormat="1" ht="15">
      <c r="B38" s="6"/>
      <c r="C38" s="6"/>
      <c r="F38" s="9"/>
    </row>
    <row r="39" spans="2:6" s="3" customFormat="1" ht="15">
      <c r="B39" s="6"/>
      <c r="C39" s="6"/>
      <c r="F39" s="9"/>
    </row>
    <row r="40" spans="2:6" s="3" customFormat="1" ht="15">
      <c r="B40" s="6"/>
      <c r="C40" s="6"/>
      <c r="F40" s="9"/>
    </row>
    <row r="41" spans="2:6" s="3" customFormat="1" ht="15">
      <c r="B41" s="6"/>
      <c r="C41" s="6"/>
      <c r="F41" s="9"/>
    </row>
    <row r="42" spans="2:6" s="3" customFormat="1" ht="15">
      <c r="B42" s="6"/>
      <c r="C42" s="6"/>
      <c r="F42" s="9"/>
    </row>
    <row r="43" spans="2:6" s="3" customFormat="1" ht="15">
      <c r="B43" s="6"/>
      <c r="C43" s="6"/>
      <c r="F43" s="9"/>
    </row>
    <row r="44" spans="2:6" s="3" customFormat="1" ht="15">
      <c r="B44" s="6"/>
      <c r="C44" s="6"/>
      <c r="F44" s="9"/>
    </row>
    <row r="45" spans="2:6" s="3" customFormat="1" ht="15">
      <c r="B45" s="6"/>
      <c r="C45" s="6"/>
      <c r="F45" s="9"/>
    </row>
    <row r="46" spans="2:6" s="3" customFormat="1" ht="15">
      <c r="B46" s="6"/>
      <c r="C46" s="6"/>
      <c r="F46" s="9"/>
    </row>
    <row r="47" spans="2:6" s="3" customFormat="1" ht="15">
      <c r="B47" s="6"/>
      <c r="C47" s="6"/>
      <c r="F47" s="9"/>
    </row>
    <row r="48" spans="2:6" s="3" customFormat="1" ht="15">
      <c r="B48" s="6"/>
      <c r="C48" s="6"/>
      <c r="F48" s="9"/>
    </row>
    <row r="49" spans="2:6" s="3" customFormat="1" ht="15">
      <c r="B49" s="6"/>
      <c r="C49" s="6"/>
      <c r="F49" s="9"/>
    </row>
    <row r="50" spans="2:6" s="3" customFormat="1" ht="15">
      <c r="B50" s="6"/>
      <c r="C50" s="6"/>
      <c r="F50" s="9"/>
    </row>
    <row r="51" spans="2:6" s="3" customFormat="1" ht="15">
      <c r="B51" s="6"/>
      <c r="C51" s="6"/>
      <c r="F51" s="9"/>
    </row>
    <row r="52" spans="2:6" s="3" customFormat="1" ht="15">
      <c r="B52" s="6"/>
      <c r="C52" s="6"/>
      <c r="F52" s="9"/>
    </row>
    <row r="53" spans="2:6" s="3" customFormat="1" ht="15">
      <c r="B53" s="6"/>
      <c r="C53" s="6"/>
      <c r="F53" s="9"/>
    </row>
    <row r="54" spans="2:6" s="3" customFormat="1" ht="15">
      <c r="B54" s="6"/>
      <c r="C54" s="6"/>
      <c r="F54" s="9"/>
    </row>
    <row r="55" spans="2:6" s="3" customFormat="1" ht="15">
      <c r="B55" s="6"/>
      <c r="C55" s="6"/>
      <c r="F55" s="9"/>
    </row>
    <row r="56" spans="2:6" s="3" customFormat="1" ht="15">
      <c r="B56" s="6"/>
      <c r="C56" s="6"/>
      <c r="F56" s="9"/>
    </row>
    <row r="57" spans="2:6" s="3" customFormat="1" ht="15">
      <c r="B57" s="6"/>
      <c r="C57" s="6"/>
      <c r="F57" s="9"/>
    </row>
    <row r="58" spans="2:6" s="3" customFormat="1" ht="15">
      <c r="B58" s="6"/>
      <c r="C58" s="6"/>
      <c r="F58" s="9"/>
    </row>
    <row r="59" spans="2:6" s="3" customFormat="1" ht="15">
      <c r="B59" s="6"/>
      <c r="C59" s="6"/>
      <c r="F59" s="9"/>
    </row>
    <row r="60" spans="2:6" s="3" customFormat="1" ht="15">
      <c r="B60" s="6"/>
      <c r="C60" s="6"/>
      <c r="F60" s="9"/>
    </row>
    <row r="61" spans="2:6" s="3" customFormat="1" ht="15">
      <c r="B61" s="6"/>
      <c r="C61" s="6"/>
      <c r="F61" s="9"/>
    </row>
    <row r="62" spans="2:6" s="3" customFormat="1" ht="15">
      <c r="B62" s="6"/>
      <c r="C62" s="6"/>
      <c r="F62" s="9"/>
    </row>
    <row r="63" spans="2:6" s="3" customFormat="1" ht="15">
      <c r="B63" s="6"/>
      <c r="C63" s="6"/>
      <c r="F63" s="9"/>
    </row>
    <row r="64" spans="2:6" s="3" customFormat="1" ht="15">
      <c r="B64" s="6"/>
      <c r="C64" s="6"/>
      <c r="F64" s="9"/>
    </row>
    <row r="65" spans="2:6" s="3" customFormat="1" ht="15">
      <c r="B65" s="6"/>
      <c r="C65" s="6"/>
      <c r="F65" s="9"/>
    </row>
    <row r="66" spans="2:6" s="3" customFormat="1" ht="15">
      <c r="B66" s="6"/>
      <c r="C66" s="6"/>
      <c r="F66" s="9"/>
    </row>
    <row r="67" spans="2:6" s="3" customFormat="1" ht="15">
      <c r="B67" s="6"/>
      <c r="C67" s="6"/>
      <c r="F67" s="9"/>
    </row>
    <row r="68" spans="2:6" s="3" customFormat="1" ht="15">
      <c r="B68" s="6"/>
      <c r="C68" s="6"/>
      <c r="F68" s="9"/>
    </row>
    <row r="69" spans="2:6" s="3" customFormat="1" ht="15">
      <c r="B69" s="6"/>
      <c r="C69" s="6"/>
      <c r="F69" s="9"/>
    </row>
    <row r="70" spans="2:6" s="3" customFormat="1" ht="15">
      <c r="B70" s="6"/>
      <c r="C70" s="6"/>
      <c r="F70" s="9"/>
    </row>
    <row r="71" spans="2:6" s="3" customFormat="1" ht="15">
      <c r="B71" s="6"/>
      <c r="C71" s="6"/>
      <c r="F71" s="9"/>
    </row>
    <row r="72" spans="2:6" s="3" customFormat="1" ht="15">
      <c r="B72" s="6"/>
      <c r="C72" s="6"/>
      <c r="F72" s="9"/>
    </row>
    <row r="73" spans="2:6" s="3" customFormat="1" ht="15">
      <c r="B73" s="6"/>
      <c r="C73" s="6"/>
      <c r="F73" s="9"/>
    </row>
    <row r="74" spans="2:6" s="3" customFormat="1" ht="15">
      <c r="B74" s="6"/>
      <c r="C74" s="6"/>
      <c r="F74" s="9"/>
    </row>
    <row r="75" spans="2:6" s="3" customFormat="1" ht="15">
      <c r="B75" s="6"/>
      <c r="C75" s="6"/>
      <c r="F75" s="9"/>
    </row>
    <row r="76" spans="2:6" s="3" customFormat="1" ht="15">
      <c r="B76" s="6"/>
      <c r="C76" s="6"/>
      <c r="F76" s="9"/>
    </row>
    <row r="77" spans="2:6" s="3" customFormat="1" ht="15">
      <c r="B77" s="6"/>
      <c r="C77" s="6"/>
      <c r="F77" s="9"/>
    </row>
    <row r="78" spans="2:6" s="3" customFormat="1" ht="15">
      <c r="B78" s="6"/>
      <c r="C78" s="6"/>
      <c r="F78" s="9"/>
    </row>
    <row r="79" spans="2:6" s="3" customFormat="1" ht="15">
      <c r="B79" s="6"/>
      <c r="C79" s="6"/>
      <c r="F79" s="9"/>
    </row>
    <row r="80" spans="2:6" s="3" customFormat="1" ht="15">
      <c r="B80" s="6"/>
      <c r="C80" s="6"/>
      <c r="F80" s="9"/>
    </row>
    <row r="81" spans="2:6" s="3" customFormat="1" ht="15">
      <c r="B81" s="6"/>
      <c r="C81" s="6"/>
      <c r="F81" s="9"/>
    </row>
    <row r="82" spans="2:6" s="3" customFormat="1" ht="15">
      <c r="B82" s="6"/>
      <c r="C82" s="6"/>
      <c r="F82" s="9"/>
    </row>
    <row r="83" spans="2:6" s="3" customFormat="1" ht="15">
      <c r="B83" s="6"/>
      <c r="C83" s="6"/>
      <c r="F83" s="9"/>
    </row>
    <row r="84" spans="2:6" s="3" customFormat="1" ht="15">
      <c r="B84" s="6"/>
      <c r="C84" s="6"/>
      <c r="F84" s="9"/>
    </row>
    <row r="85" spans="2:6" s="3" customFormat="1" ht="15">
      <c r="B85" s="6"/>
      <c r="C85" s="6"/>
      <c r="F85" s="9"/>
    </row>
    <row r="86" spans="2:6" s="3" customFormat="1" ht="15">
      <c r="B86" s="6"/>
      <c r="C86" s="6"/>
      <c r="F86" s="9"/>
    </row>
    <row r="87" spans="2:6" s="3" customFormat="1" ht="15">
      <c r="B87" s="6"/>
      <c r="C87" s="6"/>
      <c r="F87" s="9"/>
    </row>
    <row r="88" spans="2:6" s="3" customFormat="1" ht="15">
      <c r="B88" s="6"/>
      <c r="C88" s="6"/>
      <c r="F88" s="9"/>
    </row>
    <row r="89" spans="2:6" s="3" customFormat="1" ht="15">
      <c r="B89" s="6"/>
      <c r="C89" s="6"/>
      <c r="F89" s="9"/>
    </row>
    <row r="90" spans="2:6" s="3" customFormat="1" ht="15">
      <c r="B90" s="6"/>
      <c r="C90" s="6"/>
      <c r="F90" s="9"/>
    </row>
    <row r="91" spans="2:6" s="3" customFormat="1" ht="15">
      <c r="B91" s="6"/>
      <c r="C91" s="6"/>
      <c r="F91" s="9"/>
    </row>
    <row r="92" spans="2:6" s="3" customFormat="1" ht="15">
      <c r="B92" s="6"/>
      <c r="C92" s="6"/>
      <c r="F92" s="9"/>
    </row>
    <row r="93" spans="2:6" s="3" customFormat="1" ht="15">
      <c r="B93" s="6"/>
      <c r="C93" s="6"/>
      <c r="F93" s="9"/>
    </row>
    <row r="94" spans="2:6" s="3" customFormat="1" ht="15">
      <c r="B94" s="6"/>
      <c r="C94" s="6"/>
      <c r="F94" s="9"/>
    </row>
    <row r="95" spans="2:6" s="3" customFormat="1" ht="15">
      <c r="B95" s="6"/>
      <c r="C95" s="6"/>
      <c r="F95" s="9"/>
    </row>
    <row r="96" spans="2:6" s="3" customFormat="1" ht="15">
      <c r="B96" s="6"/>
      <c r="C96" s="6"/>
      <c r="F96" s="9"/>
    </row>
    <row r="97" spans="2:6" s="3" customFormat="1" ht="15">
      <c r="B97" s="6"/>
      <c r="C97" s="6"/>
      <c r="F97" s="9"/>
    </row>
    <row r="98" spans="2:6" s="3" customFormat="1" ht="15">
      <c r="B98" s="6"/>
      <c r="C98" s="6"/>
      <c r="F98" s="9"/>
    </row>
    <row r="99" spans="2:6" s="3" customFormat="1" ht="15">
      <c r="B99" s="6"/>
      <c r="C99" s="6"/>
      <c r="F99" s="9"/>
    </row>
    <row r="100" spans="2:6" s="3" customFormat="1" ht="15">
      <c r="B100" s="6"/>
      <c r="C100" s="6"/>
      <c r="F100" s="9"/>
    </row>
    <row r="101" spans="2:6" s="3" customFormat="1" ht="15">
      <c r="B101" s="6"/>
      <c r="C101" s="6"/>
      <c r="F101" s="9"/>
    </row>
    <row r="102" spans="2:6" s="3" customFormat="1" ht="15">
      <c r="B102" s="6"/>
      <c r="C102" s="6"/>
      <c r="F102" s="9"/>
    </row>
    <row r="103" spans="2:6" s="3" customFormat="1" ht="15">
      <c r="B103" s="6"/>
      <c r="C103" s="6"/>
      <c r="F103" s="9"/>
    </row>
    <row r="104" spans="2:6" s="3" customFormat="1" ht="15">
      <c r="B104" s="6"/>
      <c r="C104" s="6"/>
      <c r="F104" s="9"/>
    </row>
    <row r="105" spans="2:6" s="3" customFormat="1" ht="15">
      <c r="B105" s="6"/>
      <c r="C105" s="6"/>
      <c r="F105" s="9"/>
    </row>
    <row r="106" spans="2:6" s="3" customFormat="1" ht="15">
      <c r="B106" s="6"/>
      <c r="C106" s="6"/>
      <c r="F106" s="9"/>
    </row>
    <row r="107" spans="2:6" s="3" customFormat="1" ht="15">
      <c r="B107" s="6"/>
      <c r="C107" s="6"/>
      <c r="F107" s="9"/>
    </row>
    <row r="108" spans="2:6" s="3" customFormat="1" ht="15">
      <c r="B108" s="6"/>
      <c r="C108" s="6"/>
      <c r="F108" s="9"/>
    </row>
    <row r="109" spans="2:6" s="3" customFormat="1" ht="15">
      <c r="B109" s="6"/>
      <c r="C109" s="6"/>
      <c r="F109" s="9"/>
    </row>
    <row r="110" spans="2:6" s="3" customFormat="1" ht="15">
      <c r="B110" s="6"/>
      <c r="C110" s="6"/>
      <c r="F110" s="9"/>
    </row>
    <row r="111" spans="2:6" s="3" customFormat="1" ht="15">
      <c r="B111" s="6"/>
      <c r="C111" s="6"/>
      <c r="F111" s="9"/>
    </row>
    <row r="112" spans="2:6" s="3" customFormat="1" ht="15">
      <c r="B112" s="6"/>
      <c r="C112" s="6"/>
      <c r="F112" s="9"/>
    </row>
    <row r="113" spans="2:6" s="3" customFormat="1" ht="15">
      <c r="B113" s="6"/>
      <c r="C113" s="6"/>
      <c r="F113" s="9"/>
    </row>
    <row r="114" spans="2:6" s="3" customFormat="1" ht="15">
      <c r="B114" s="6"/>
      <c r="C114" s="6"/>
      <c r="F114" s="9"/>
    </row>
    <row r="115" spans="2:6" s="3" customFormat="1" ht="15">
      <c r="B115" s="6"/>
      <c r="C115" s="6"/>
      <c r="F115" s="9"/>
    </row>
    <row r="116" spans="2:6" s="3" customFormat="1" ht="15">
      <c r="B116" s="6"/>
      <c r="C116" s="6"/>
      <c r="F116" s="9"/>
    </row>
    <row r="117" spans="2:6" s="3" customFormat="1" ht="15">
      <c r="B117" s="6"/>
      <c r="C117" s="6"/>
      <c r="F117" s="9"/>
    </row>
    <row r="118" spans="2:6" s="3" customFormat="1" ht="15">
      <c r="B118" s="6"/>
      <c r="C118" s="6"/>
      <c r="F118" s="9"/>
    </row>
    <row r="119" spans="2:6" s="3" customFormat="1" ht="15">
      <c r="B119" s="6"/>
      <c r="C119" s="6"/>
      <c r="F119" s="9"/>
    </row>
    <row r="120" spans="2:6" s="3" customFormat="1" ht="15">
      <c r="B120" s="6"/>
      <c r="C120" s="6"/>
      <c r="F120" s="9"/>
    </row>
    <row r="121" spans="2:6" s="3" customFormat="1" ht="15">
      <c r="B121" s="6"/>
      <c r="C121" s="6"/>
      <c r="F121" s="9"/>
    </row>
    <row r="122" spans="2:6" s="3" customFormat="1" ht="15">
      <c r="B122" s="6"/>
      <c r="C122" s="6"/>
      <c r="F122" s="9"/>
    </row>
    <row r="123" spans="2:6" s="3" customFormat="1" ht="15">
      <c r="B123" s="6"/>
      <c r="C123" s="6"/>
      <c r="F123" s="9"/>
    </row>
    <row r="124" spans="2:6" s="3" customFormat="1" ht="15">
      <c r="B124" s="6"/>
      <c r="C124" s="6"/>
      <c r="F124" s="9"/>
    </row>
    <row r="125" spans="2:6" s="3" customFormat="1" ht="15">
      <c r="B125" s="6"/>
      <c r="C125" s="6"/>
      <c r="F125" s="9"/>
    </row>
    <row r="126" spans="2:6" s="3" customFormat="1" ht="15">
      <c r="B126" s="6"/>
      <c r="C126" s="6"/>
      <c r="F126" s="9"/>
    </row>
    <row r="127" spans="2:6" s="3" customFormat="1" ht="15">
      <c r="B127" s="6"/>
      <c r="C127" s="6"/>
      <c r="F127" s="9"/>
    </row>
    <row r="128" spans="2:6" s="3" customFormat="1" ht="15">
      <c r="B128" s="6"/>
      <c r="C128" s="6"/>
      <c r="F128" s="9"/>
    </row>
    <row r="129" spans="2:6" s="3" customFormat="1" ht="15">
      <c r="B129" s="6"/>
      <c r="C129" s="6"/>
      <c r="F129" s="9"/>
    </row>
    <row r="130" spans="2:6" s="3" customFormat="1" ht="15">
      <c r="B130" s="6"/>
      <c r="C130" s="6"/>
      <c r="F130" s="9"/>
    </row>
    <row r="131" spans="2:6" s="3" customFormat="1" ht="15">
      <c r="B131" s="6"/>
      <c r="C131" s="6"/>
      <c r="F131" s="9"/>
    </row>
    <row r="132" spans="2:6" s="3" customFormat="1" ht="15">
      <c r="B132" s="6"/>
      <c r="C132" s="6"/>
      <c r="F132" s="9"/>
    </row>
    <row r="133" spans="2:6" s="3" customFormat="1" ht="15">
      <c r="B133" s="6"/>
      <c r="C133" s="6"/>
      <c r="F133" s="9"/>
    </row>
    <row r="134" spans="2:6" s="3" customFormat="1" ht="15">
      <c r="B134" s="6"/>
      <c r="C134" s="6"/>
      <c r="F134" s="9"/>
    </row>
    <row r="135" spans="2:6" s="3" customFormat="1" ht="15">
      <c r="B135" s="6"/>
      <c r="C135" s="6"/>
      <c r="F135" s="9"/>
    </row>
    <row r="136" spans="2:6" s="3" customFormat="1" ht="15">
      <c r="B136" s="6"/>
      <c r="C136" s="6"/>
      <c r="F136" s="9"/>
    </row>
    <row r="137" spans="2:6" s="3" customFormat="1" ht="15">
      <c r="B137" s="6"/>
      <c r="C137" s="6"/>
      <c r="F137" s="9"/>
    </row>
    <row r="138" spans="2:6" s="3" customFormat="1" ht="15">
      <c r="B138" s="6"/>
      <c r="C138" s="6"/>
      <c r="F138" s="9"/>
    </row>
    <row r="139" spans="2:6" s="3" customFormat="1" ht="15">
      <c r="B139" s="6"/>
      <c r="C139" s="6"/>
      <c r="F139" s="9"/>
    </row>
    <row r="140" spans="2:6" s="3" customFormat="1" ht="15">
      <c r="B140" s="6"/>
      <c r="C140" s="6"/>
      <c r="F140" s="9"/>
    </row>
    <row r="141" spans="2:6" s="3" customFormat="1" ht="15">
      <c r="B141" s="6"/>
      <c r="C141" s="6"/>
      <c r="F141" s="9"/>
    </row>
    <row r="142" spans="2:6" s="3" customFormat="1" ht="15">
      <c r="B142" s="6"/>
      <c r="C142" s="6"/>
      <c r="F142" s="9"/>
    </row>
    <row r="143" spans="2:6" s="3" customFormat="1" ht="15">
      <c r="B143" s="6"/>
      <c r="C143" s="6"/>
      <c r="F143" s="9"/>
    </row>
    <row r="144" spans="2:6" s="3" customFormat="1" ht="15">
      <c r="B144" s="6"/>
      <c r="C144" s="6"/>
      <c r="F144" s="9"/>
    </row>
    <row r="145" spans="2:6" s="3" customFormat="1" ht="15">
      <c r="B145" s="6"/>
      <c r="C145" s="6"/>
      <c r="F145" s="9"/>
    </row>
    <row r="146" spans="2:6" s="3" customFormat="1" ht="15">
      <c r="B146" s="6"/>
      <c r="C146" s="6"/>
      <c r="F146" s="9"/>
    </row>
    <row r="147" spans="2:6" s="3" customFormat="1" ht="15">
      <c r="B147" s="6"/>
      <c r="C147" s="6"/>
      <c r="F147" s="9"/>
    </row>
    <row r="148" spans="2:6" s="3" customFormat="1" ht="15">
      <c r="B148" s="6"/>
      <c r="C148" s="6"/>
      <c r="F148" s="9"/>
    </row>
    <row r="149" spans="2:6" s="3" customFormat="1" ht="15">
      <c r="B149" s="6"/>
      <c r="C149" s="6"/>
      <c r="F149" s="9"/>
    </row>
    <row r="150" spans="2:6" s="3" customFormat="1" ht="15">
      <c r="B150" s="6"/>
      <c r="C150" s="6"/>
      <c r="F150" s="9"/>
    </row>
    <row r="151" spans="2:6" s="3" customFormat="1" ht="15">
      <c r="B151" s="6"/>
      <c r="C151" s="6"/>
      <c r="F151" s="9"/>
    </row>
    <row r="152" spans="2:6" s="3" customFormat="1" ht="15">
      <c r="B152" s="6"/>
      <c r="C152" s="6"/>
      <c r="F152" s="9"/>
    </row>
    <row r="153" spans="2:6" s="3" customFormat="1" ht="15">
      <c r="B153" s="6"/>
      <c r="C153" s="6"/>
      <c r="F153" s="9"/>
    </row>
    <row r="154" spans="2:6" s="3" customFormat="1" ht="15">
      <c r="B154" s="6"/>
      <c r="C154" s="6"/>
      <c r="F154" s="9"/>
    </row>
    <row r="155" spans="2:6" s="3" customFormat="1" ht="15">
      <c r="B155" s="6"/>
      <c r="C155" s="6"/>
      <c r="F155" s="9"/>
    </row>
    <row r="156" spans="2:6" s="3" customFormat="1" ht="15">
      <c r="B156" s="6"/>
      <c r="C156" s="6"/>
      <c r="F156" s="9"/>
    </row>
    <row r="157" spans="2:6" s="3" customFormat="1" ht="15">
      <c r="B157" s="6"/>
      <c r="C157" s="6"/>
      <c r="F157" s="9"/>
    </row>
    <row r="158" spans="2:6" s="3" customFormat="1" ht="15">
      <c r="B158" s="6"/>
      <c r="C158" s="6"/>
      <c r="F158" s="9"/>
    </row>
    <row r="159" spans="2:6" s="3" customFormat="1" ht="15">
      <c r="B159" s="6"/>
      <c r="C159" s="6"/>
      <c r="F159" s="9"/>
    </row>
    <row r="160" spans="2:6" s="3" customFormat="1" ht="15">
      <c r="B160" s="6"/>
      <c r="C160" s="6"/>
      <c r="F160" s="9"/>
    </row>
    <row r="161" spans="2:6" s="3" customFormat="1" ht="15">
      <c r="B161" s="6"/>
      <c r="C161" s="6"/>
      <c r="F161" s="9"/>
    </row>
    <row r="162" spans="2:6" s="3" customFormat="1" ht="15">
      <c r="B162" s="6"/>
      <c r="C162" s="6"/>
      <c r="F162" s="9"/>
    </row>
    <row r="163" spans="2:6" s="3" customFormat="1" ht="15">
      <c r="B163" s="6"/>
      <c r="C163" s="6"/>
      <c r="F163" s="9"/>
    </row>
    <row r="164" spans="2:6" s="3" customFormat="1" ht="15">
      <c r="B164" s="6"/>
      <c r="C164" s="6"/>
      <c r="F164" s="9"/>
    </row>
    <row r="165" spans="2:6" s="3" customFormat="1" ht="15">
      <c r="B165" s="6"/>
      <c r="C165" s="6"/>
      <c r="F165" s="9"/>
    </row>
    <row r="166" spans="2:6" s="3" customFormat="1" ht="15">
      <c r="B166" s="6"/>
      <c r="C166" s="6"/>
      <c r="F166" s="9"/>
    </row>
    <row r="167" spans="2:6" s="3" customFormat="1" ht="15">
      <c r="B167" s="6"/>
      <c r="C167" s="6"/>
      <c r="F167" s="9"/>
    </row>
    <row r="168" spans="2:6" s="3" customFormat="1" ht="15">
      <c r="B168" s="6"/>
      <c r="C168" s="6"/>
      <c r="F168" s="9"/>
    </row>
    <row r="169" spans="2:6" s="3" customFormat="1" ht="15">
      <c r="B169" s="6"/>
      <c r="C169" s="6"/>
      <c r="F169" s="9"/>
    </row>
    <row r="170" spans="2:6" s="3" customFormat="1" ht="15">
      <c r="B170" s="6"/>
      <c r="C170" s="6"/>
      <c r="F170" s="9"/>
    </row>
    <row r="171" spans="2:6" s="3" customFormat="1" ht="15">
      <c r="B171" s="6"/>
      <c r="C171" s="6"/>
      <c r="F171" s="9"/>
    </row>
    <row r="172" spans="2:6" s="3" customFormat="1" ht="15">
      <c r="B172" s="6"/>
      <c r="C172" s="6"/>
      <c r="F172" s="9"/>
    </row>
    <row r="173" spans="2:6" s="3" customFormat="1" ht="15">
      <c r="B173" s="6"/>
      <c r="C173" s="6"/>
      <c r="F173" s="9"/>
    </row>
    <row r="174" spans="2:6" s="3" customFormat="1" ht="15">
      <c r="B174" s="6"/>
      <c r="C174" s="6"/>
      <c r="F174" s="9"/>
    </row>
    <row r="175" spans="2:6" s="3" customFormat="1" ht="15">
      <c r="B175" s="6"/>
      <c r="C175" s="6"/>
      <c r="F175" s="9"/>
    </row>
    <row r="176" spans="2:6" s="3" customFormat="1" ht="15">
      <c r="B176" s="6"/>
      <c r="C176" s="6"/>
      <c r="F176" s="9"/>
    </row>
    <row r="177" spans="2:6" s="3" customFormat="1" ht="15">
      <c r="B177" s="6"/>
      <c r="C177" s="6"/>
      <c r="F177" s="9"/>
    </row>
    <row r="178" spans="2:6" s="3" customFormat="1" ht="15">
      <c r="B178" s="6"/>
      <c r="C178" s="6"/>
      <c r="F178" s="9"/>
    </row>
    <row r="179" spans="2:6" s="3" customFormat="1" ht="15">
      <c r="B179" s="6"/>
      <c r="C179" s="6"/>
      <c r="F179" s="9"/>
    </row>
    <row r="180" spans="2:6" s="3" customFormat="1" ht="15">
      <c r="B180" s="6"/>
      <c r="C180" s="6"/>
      <c r="F180" s="9"/>
    </row>
    <row r="181" spans="2:6" s="3" customFormat="1" ht="15">
      <c r="B181" s="6"/>
      <c r="C181" s="6"/>
      <c r="F181" s="9"/>
    </row>
    <row r="182" spans="2:6" s="3" customFormat="1" ht="15">
      <c r="B182" s="6"/>
      <c r="C182" s="6"/>
      <c r="F182" s="9"/>
    </row>
    <row r="183" spans="2:6" s="3" customFormat="1" ht="15">
      <c r="B183" s="6"/>
      <c r="C183" s="6"/>
      <c r="F183" s="9"/>
    </row>
    <row r="184" spans="2:6" s="3" customFormat="1" ht="15">
      <c r="B184" s="6"/>
      <c r="C184" s="6"/>
      <c r="F184" s="9"/>
    </row>
    <row r="185" spans="2:6" s="3" customFormat="1" ht="15">
      <c r="B185" s="6"/>
      <c r="C185" s="6"/>
      <c r="F185" s="9"/>
    </row>
    <row r="186" spans="2:6" s="3" customFormat="1" ht="15">
      <c r="B186" s="6"/>
      <c r="C186" s="6"/>
      <c r="F186" s="9"/>
    </row>
    <row r="187" spans="2:6" s="3" customFormat="1" ht="15">
      <c r="B187" s="6"/>
      <c r="C187" s="6"/>
      <c r="F187" s="9"/>
    </row>
    <row r="188" spans="2:6" s="3" customFormat="1" ht="15">
      <c r="B188" s="6"/>
      <c r="C188" s="6"/>
      <c r="F188" s="9"/>
    </row>
    <row r="189" spans="2:6" s="3" customFormat="1" ht="15">
      <c r="B189" s="6"/>
      <c r="C189" s="6"/>
      <c r="F189" s="9"/>
    </row>
    <row r="190" spans="2:6" s="3" customFormat="1" ht="15">
      <c r="B190" s="6"/>
      <c r="C190" s="6"/>
      <c r="F190" s="9"/>
    </row>
    <row r="191" spans="2:6" s="3" customFormat="1" ht="15">
      <c r="B191" s="6"/>
      <c r="C191" s="6"/>
      <c r="F191" s="9"/>
    </row>
    <row r="192" spans="2:6" s="3" customFormat="1" ht="15">
      <c r="B192" s="6"/>
      <c r="C192" s="6"/>
      <c r="F192" s="9"/>
    </row>
    <row r="193" spans="2:13" s="3" customFormat="1" ht="15">
      <c r="B193" s="6"/>
      <c r="C193" s="6"/>
      <c r="F193" s="9"/>
      <c r="L193" s="1"/>
      <c r="M193" s="1"/>
    </row>
    <row r="194" spans="2:19" s="3" customFormat="1" ht="15">
      <c r="B194" s="6"/>
      <c r="C194" s="6"/>
      <c r="F194" s="9"/>
      <c r="K194" s="1"/>
      <c r="L194" s="1"/>
      <c r="M194" s="1"/>
      <c r="N194" s="1"/>
      <c r="O194" s="1"/>
      <c r="P194" s="1"/>
      <c r="Q194" s="1"/>
      <c r="R194" s="1"/>
      <c r="S194" s="1"/>
    </row>
    <row r="195" spans="2:19" s="3" customFormat="1" ht="15">
      <c r="B195" s="6"/>
      <c r="C195" s="6"/>
      <c r="F195" s="9"/>
      <c r="K195" s="1"/>
      <c r="L195" s="1"/>
      <c r="M195" s="1"/>
      <c r="N195" s="1"/>
      <c r="O195" s="1"/>
      <c r="P195" s="1"/>
      <c r="Q195" s="1"/>
      <c r="R195" s="1"/>
      <c r="S195" s="1"/>
    </row>
    <row r="196" spans="2:19" s="3" customFormat="1" ht="15">
      <c r="B196" s="6"/>
      <c r="C196" s="6"/>
      <c r="F196" s="9"/>
      <c r="K196" s="1"/>
      <c r="L196" s="1"/>
      <c r="M196" s="1"/>
      <c r="N196" s="1"/>
      <c r="O196" s="1"/>
      <c r="P196" s="1"/>
      <c r="Q196" s="1"/>
      <c r="R196" s="1"/>
      <c r="S196" s="1"/>
    </row>
    <row r="197" spans="2:19" s="3" customFormat="1" ht="15">
      <c r="B197" s="6"/>
      <c r="C197" s="6"/>
      <c r="F197" s="9"/>
      <c r="K197" s="1"/>
      <c r="L197" s="1"/>
      <c r="M197" s="1"/>
      <c r="N197" s="1"/>
      <c r="O197" s="1"/>
      <c r="P197" s="1"/>
      <c r="Q197" s="1"/>
      <c r="R197" s="1"/>
      <c r="S197" s="1"/>
    </row>
    <row r="198" spans="2:19" s="3" customFormat="1" ht="15">
      <c r="B198" s="6"/>
      <c r="C198" s="6"/>
      <c r="F198" s="9"/>
      <c r="K198" s="1"/>
      <c r="L198" s="1"/>
      <c r="M198" s="1"/>
      <c r="N198" s="1"/>
      <c r="O198" s="1"/>
      <c r="P198" s="1"/>
      <c r="Q198" s="1"/>
      <c r="R198" s="1"/>
      <c r="S198" s="1"/>
    </row>
    <row r="199" spans="2:19" s="3" customFormat="1" ht="15">
      <c r="B199" s="6"/>
      <c r="C199" s="6"/>
      <c r="F199" s="9"/>
      <c r="K199" s="1"/>
      <c r="L199" s="1"/>
      <c r="M199" s="1"/>
      <c r="N199" s="1"/>
      <c r="O199" s="1"/>
      <c r="P199" s="1"/>
      <c r="Q199" s="1"/>
      <c r="R199" s="1"/>
      <c r="S199" s="1"/>
    </row>
  </sheetData>
  <sheetProtection sheet="1"/>
  <mergeCells count="2">
    <mergeCell ref="D7:M7"/>
    <mergeCell ref="L12:P12"/>
  </mergeCells>
  <dataValidations count="1">
    <dataValidation type="decimal" allowBlank="1" showInputMessage="1" showErrorMessage="1" error="Emission factor cannot be larger than 100%" sqref="I16:I28">
      <formula1>0</formula1>
      <formula2>1</formula2>
    </dataValidation>
  </dataValidations>
  <printOptions horizontalCentered="1"/>
  <pageMargins left="0.5" right="0.5" top="0.236220472440945" bottom="0.196850393700787" header="0.511811023622047" footer="0.511811023622047"/>
  <pageSetup fitToHeight="1" fitToWidth="1" orientation="landscape" scale="91" r:id="rId2"/>
  <headerFooter alignWithMargins="0">
    <oddHeader>&amp;R&amp;D</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3:Y197"/>
  <sheetViews>
    <sheetView showGridLines="0" showOutlineSymbols="0" zoomScalePageLayoutView="0" workbookViewId="0" topLeftCell="A1">
      <selection activeCell="A1" sqref="A1"/>
    </sheetView>
  </sheetViews>
  <sheetFormatPr defaultColWidth="10.875" defaultRowHeight="12"/>
  <cols>
    <col min="1" max="1" width="10.875" style="1" customWidth="1"/>
    <col min="2" max="2" width="17.625" style="479" customWidth="1"/>
    <col min="3" max="3" width="5.375" style="479" customWidth="1"/>
    <col min="4" max="4" width="6.00390625" style="1" customWidth="1"/>
    <col min="5" max="5" width="42.375" style="1" customWidth="1"/>
    <col min="6" max="7" width="16.25390625" style="10" customWidth="1"/>
    <col min="8" max="8" width="22.625" style="1" customWidth="1"/>
    <col min="9" max="9" width="14.00390625" style="1" customWidth="1"/>
    <col min="10" max="10" width="17.375" style="1" customWidth="1"/>
    <col min="11" max="11" width="5.875" style="1" customWidth="1"/>
    <col min="12" max="12" width="11.875" style="1" customWidth="1"/>
    <col min="13" max="13" width="12.375" style="1" customWidth="1"/>
    <col min="14" max="14" width="17.25390625" style="1" customWidth="1"/>
    <col min="15" max="15" width="24.375" style="1" customWidth="1"/>
    <col min="16" max="16" width="10.375" style="1" customWidth="1"/>
    <col min="17" max="17" width="11.00390625" style="1" customWidth="1"/>
    <col min="18" max="18" width="3.375" style="1" customWidth="1"/>
    <col min="19" max="19" width="10.125" style="1" customWidth="1"/>
    <col min="20" max="20" width="14.25390625" style="1" customWidth="1"/>
    <col min="21" max="21" width="8.875" style="1" hidden="1" customWidth="1"/>
    <col min="22" max="22" width="16.25390625" style="1" hidden="1" customWidth="1"/>
    <col min="23" max="23" width="18.75390625" style="1" hidden="1" customWidth="1"/>
    <col min="24" max="24" width="14.00390625" style="1" hidden="1" customWidth="1"/>
    <col min="25" max="16384" width="10.875" style="1" customWidth="1"/>
  </cols>
  <sheetData>
    <row r="1" ht="12"/>
    <row r="2" ht="12"/>
    <row r="3" spans="4:11" ht="12">
      <c r="D3" s="267"/>
      <c r="E3" s="267"/>
      <c r="F3" s="318"/>
      <c r="G3" s="318"/>
      <c r="H3" s="267"/>
      <c r="I3" s="267"/>
      <c r="J3" s="267"/>
      <c r="K3" s="267"/>
    </row>
    <row r="4" spans="4:11" ht="12">
      <c r="D4" s="267"/>
      <c r="E4" s="267"/>
      <c r="F4" s="318"/>
      <c r="G4" s="318"/>
      <c r="H4" s="267"/>
      <c r="I4" s="267"/>
      <c r="J4" s="267"/>
      <c r="K4" s="267"/>
    </row>
    <row r="5" spans="4:11" ht="15.75">
      <c r="D5" s="521" t="s">
        <v>95</v>
      </c>
      <c r="E5" s="521"/>
      <c r="F5" s="318"/>
      <c r="G5" s="318"/>
      <c r="H5" s="267"/>
      <c r="I5" s="267"/>
      <c r="J5" s="267"/>
      <c r="K5" s="267"/>
    </row>
    <row r="6" spans="2:11" s="453" customFormat="1" ht="32.25" customHeight="1">
      <c r="B6" s="484"/>
      <c r="C6" s="484"/>
      <c r="D6" s="280" t="str">
        <f>Instructions!C5</f>
        <v>Version: 3.3, Last Updated: June 1, 2015 by SI, AK, CS &amp; ZI</v>
      </c>
      <c r="E6" s="451"/>
      <c r="F6" s="452"/>
      <c r="G6" s="452"/>
      <c r="H6" s="451"/>
      <c r="I6" s="451"/>
      <c r="J6" s="451"/>
      <c r="K6" s="451"/>
    </row>
    <row r="7" spans="2:11" s="20" customFormat="1" ht="63" customHeight="1">
      <c r="B7" s="481"/>
      <c r="C7" s="481"/>
      <c r="D7" s="504" t="s">
        <v>198</v>
      </c>
      <c r="E7" s="505"/>
      <c r="F7" s="505"/>
      <c r="G7" s="505"/>
      <c r="H7" s="505"/>
      <c r="I7" s="506"/>
      <c r="J7" s="267"/>
      <c r="K7" s="155"/>
    </row>
    <row r="8" spans="4:11" ht="9" customHeight="1">
      <c r="D8" s="267"/>
      <c r="E8" s="267"/>
      <c r="F8" s="318"/>
      <c r="G8" s="318"/>
      <c r="H8" s="267"/>
      <c r="I8" s="267"/>
      <c r="J8" s="267"/>
      <c r="K8" s="319"/>
    </row>
    <row r="9" spans="4:17" ht="30" customHeight="1" thickBot="1">
      <c r="D9" s="267"/>
      <c r="E9" s="462" t="s">
        <v>105</v>
      </c>
      <c r="F9" s="270"/>
      <c r="G9" s="270"/>
      <c r="H9" s="461"/>
      <c r="I9" s="267"/>
      <c r="J9" s="267"/>
      <c r="K9" s="267"/>
      <c r="L9" s="464" t="s">
        <v>82</v>
      </c>
      <c r="M9" s="64"/>
      <c r="N9" s="268"/>
      <c r="O9" s="268"/>
      <c r="P9" s="268"/>
      <c r="Q9" s="267"/>
    </row>
    <row r="10" spans="2:17" ht="60" customHeight="1" thickBot="1">
      <c r="B10" s="483"/>
      <c r="C10" s="483"/>
      <c r="D10" s="2"/>
      <c r="E10" s="547" t="s">
        <v>210</v>
      </c>
      <c r="F10" s="548"/>
      <c r="G10" s="463">
        <v>1</v>
      </c>
      <c r="H10" s="276"/>
      <c r="I10" s="275"/>
      <c r="J10" s="275"/>
      <c r="L10" s="240" t="s">
        <v>136</v>
      </c>
      <c r="M10" s="241" t="s">
        <v>137</v>
      </c>
      <c r="N10" s="529" t="s">
        <v>162</v>
      </c>
      <c r="O10" s="530"/>
      <c r="P10" s="242">
        <v>0.5</v>
      </c>
      <c r="Q10" s="267"/>
    </row>
    <row r="11" spans="2:17" ht="62.25" customHeight="1">
      <c r="B11" s="483"/>
      <c r="C11" s="483"/>
      <c r="D11" s="14"/>
      <c r="E11" s="277" t="s">
        <v>203</v>
      </c>
      <c r="F11" s="321"/>
      <c r="G11" s="321"/>
      <c r="H11" s="324"/>
      <c r="I11" s="322"/>
      <c r="J11" s="322"/>
      <c r="K11" s="4"/>
      <c r="L11" s="240" t="s">
        <v>136</v>
      </c>
      <c r="M11" s="241" t="s">
        <v>137</v>
      </c>
      <c r="N11" s="529" t="s">
        <v>163</v>
      </c>
      <c r="O11" s="530"/>
      <c r="P11" s="242">
        <v>1</v>
      </c>
      <c r="Q11" s="267"/>
    </row>
    <row r="12" spans="2:17" s="2" customFormat="1" ht="23.25" customHeight="1">
      <c r="B12" s="483"/>
      <c r="C12" s="483"/>
      <c r="D12" s="5"/>
      <c r="E12" s="278" t="s">
        <v>0</v>
      </c>
      <c r="F12" s="278" t="s">
        <v>1</v>
      </c>
      <c r="G12" s="278" t="s">
        <v>2</v>
      </c>
      <c r="H12" s="278" t="s">
        <v>3</v>
      </c>
      <c r="I12" s="471"/>
      <c r="J12" s="471"/>
      <c r="K12" s="4"/>
      <c r="L12" s="68"/>
      <c r="M12" s="68"/>
      <c r="N12" s="68"/>
      <c r="O12" s="68"/>
      <c r="P12" s="68"/>
      <c r="Q12" s="68"/>
    </row>
    <row r="13" spans="2:17" s="14" customFormat="1" ht="83.25" customHeight="1">
      <c r="B13" s="483"/>
      <c r="C13" s="483"/>
      <c r="D13" s="4"/>
      <c r="E13" s="279" t="s">
        <v>186</v>
      </c>
      <c r="F13" s="279" t="s">
        <v>8</v>
      </c>
      <c r="G13" s="279" t="s">
        <v>168</v>
      </c>
      <c r="H13" s="279" t="s">
        <v>180</v>
      </c>
      <c r="I13" s="472"/>
      <c r="J13" s="472"/>
      <c r="K13" s="4"/>
      <c r="L13" s="528" t="s">
        <v>209</v>
      </c>
      <c r="M13" s="528"/>
      <c r="N13" s="528"/>
      <c r="O13" s="528"/>
      <c r="P13" s="528"/>
      <c r="Q13" s="528"/>
    </row>
    <row r="14" spans="2:17" s="5" customFormat="1" ht="20.25" customHeight="1">
      <c r="B14" s="483"/>
      <c r="C14" s="483"/>
      <c r="D14" s="4"/>
      <c r="E14" s="279"/>
      <c r="F14" s="279" t="s">
        <v>11</v>
      </c>
      <c r="G14" s="279" t="s">
        <v>10</v>
      </c>
      <c r="H14" s="279" t="s">
        <v>7</v>
      </c>
      <c r="I14" s="472"/>
      <c r="J14" s="472"/>
      <c r="K14" s="4"/>
      <c r="L14" s="281"/>
      <c r="M14" s="281"/>
      <c r="N14" s="281"/>
      <c r="O14" s="281"/>
      <c r="P14" s="281"/>
      <c r="Q14" s="281"/>
    </row>
    <row r="15" spans="2:17" s="4" customFormat="1" ht="23.25" customHeight="1">
      <c r="B15" s="483"/>
      <c r="C15" s="483"/>
      <c r="D15" s="3"/>
      <c r="E15" s="412" t="s">
        <v>56</v>
      </c>
      <c r="F15" s="413">
        <v>300</v>
      </c>
      <c r="G15" s="327">
        <v>10</v>
      </c>
      <c r="H15" s="291">
        <f aca="true" t="shared" si="0" ref="H15:H27">(G15*F15)/1000</f>
        <v>3</v>
      </c>
      <c r="I15" s="473"/>
      <c r="J15" s="474"/>
      <c r="M15" s="589"/>
      <c r="N15" s="589"/>
      <c r="O15" s="589"/>
      <c r="P15" s="589"/>
      <c r="Q15" s="589"/>
    </row>
    <row r="16" spans="2:18" s="4" customFormat="1" ht="16.5" thickBot="1">
      <c r="B16" s="483"/>
      <c r="C16" s="483"/>
      <c r="D16" s="3"/>
      <c r="E16" s="436"/>
      <c r="F16" s="447"/>
      <c r="G16" s="447"/>
      <c r="H16" s="293">
        <f t="shared" si="0"/>
        <v>0</v>
      </c>
      <c r="I16" s="473"/>
      <c r="J16" s="474"/>
      <c r="L16" s="253"/>
      <c r="M16" s="253"/>
      <c r="N16" s="253"/>
      <c r="O16" s="253"/>
      <c r="P16" s="253"/>
      <c r="Q16" s="253"/>
      <c r="R16" s="253"/>
    </row>
    <row r="17" spans="2:18" s="3" customFormat="1" ht="16.5" thickBot="1">
      <c r="B17" s="483"/>
      <c r="C17" s="483"/>
      <c r="E17" s="436"/>
      <c r="F17" s="447"/>
      <c r="G17" s="447"/>
      <c r="H17" s="293">
        <f t="shared" si="0"/>
        <v>0</v>
      </c>
      <c r="I17" s="473"/>
      <c r="J17" s="474"/>
      <c r="K17" s="4"/>
      <c r="L17" s="131" t="s">
        <v>21</v>
      </c>
      <c r="M17" s="132"/>
      <c r="N17" s="132"/>
      <c r="O17" s="132"/>
      <c r="P17" s="132"/>
      <c r="Q17" s="133"/>
      <c r="R17" s="134"/>
    </row>
    <row r="18" spans="2:18" s="3" customFormat="1" ht="15.75">
      <c r="B18" s="483"/>
      <c r="C18" s="483"/>
      <c r="E18" s="436"/>
      <c r="F18" s="447"/>
      <c r="G18" s="447"/>
      <c r="H18" s="293">
        <f t="shared" si="0"/>
        <v>0</v>
      </c>
      <c r="I18" s="473"/>
      <c r="J18" s="474"/>
      <c r="K18" s="4"/>
      <c r="L18" s="135"/>
      <c r="M18" s="258" t="s">
        <v>19</v>
      </c>
      <c r="N18" s="35"/>
      <c r="O18" s="35"/>
      <c r="P18" s="36" t="s">
        <v>20</v>
      </c>
      <c r="Q18" s="37"/>
      <c r="R18" s="136"/>
    </row>
    <row r="19" spans="2:18" s="3" customFormat="1" ht="16.5" thickBot="1">
      <c r="B19" s="483"/>
      <c r="C19" s="483"/>
      <c r="E19" s="436"/>
      <c r="F19" s="447"/>
      <c r="G19" s="447"/>
      <c r="H19" s="293">
        <f t="shared" si="0"/>
        <v>0</v>
      </c>
      <c r="I19" s="473"/>
      <c r="J19" s="474"/>
      <c r="K19" s="4"/>
      <c r="L19" s="137"/>
      <c r="M19" s="32" t="s">
        <v>14</v>
      </c>
      <c r="N19" s="29"/>
      <c r="O19" s="30"/>
      <c r="P19" s="29" t="s">
        <v>15</v>
      </c>
      <c r="Q19" s="31"/>
      <c r="R19" s="138"/>
    </row>
    <row r="20" spans="2:18" s="3" customFormat="1" ht="15.75">
      <c r="B20" s="483"/>
      <c r="C20" s="483"/>
      <c r="E20" s="414"/>
      <c r="F20" s="447"/>
      <c r="G20" s="447"/>
      <c r="H20" s="293">
        <f t="shared" si="0"/>
        <v>0</v>
      </c>
      <c r="I20" s="473"/>
      <c r="J20" s="474"/>
      <c r="K20" s="4"/>
      <c r="L20" s="137"/>
      <c r="M20" s="123">
        <v>1</v>
      </c>
      <c r="N20" s="105" t="s">
        <v>12</v>
      </c>
      <c r="O20" s="158" t="s">
        <v>6</v>
      </c>
      <c r="P20" s="106">
        <f>M20*3.78541178</f>
        <v>3.78541178</v>
      </c>
      <c r="Q20" s="107" t="s">
        <v>11</v>
      </c>
      <c r="R20" s="138"/>
    </row>
    <row r="21" spans="2:18" s="3" customFormat="1" ht="15.75">
      <c r="B21" s="483"/>
      <c r="C21" s="483"/>
      <c r="E21" s="414"/>
      <c r="F21" s="447"/>
      <c r="G21" s="447"/>
      <c r="H21" s="293">
        <f t="shared" si="0"/>
        <v>0</v>
      </c>
      <c r="I21" s="473"/>
      <c r="J21" s="474"/>
      <c r="K21" s="4"/>
      <c r="L21" s="137"/>
      <c r="M21" s="124">
        <v>1</v>
      </c>
      <c r="N21" s="108" t="s">
        <v>9</v>
      </c>
      <c r="O21" s="159" t="s">
        <v>6</v>
      </c>
      <c r="P21" s="109">
        <f>M21*0.4536*1000/3.78541178</f>
        <v>119.82844307627742</v>
      </c>
      <c r="Q21" s="110" t="s">
        <v>10</v>
      </c>
      <c r="R21" s="138"/>
    </row>
    <row r="22" spans="2:18" s="3" customFormat="1" ht="15.75">
      <c r="B22" s="6"/>
      <c r="C22" s="6"/>
      <c r="E22" s="414"/>
      <c r="F22" s="447"/>
      <c r="G22" s="447"/>
      <c r="H22" s="293">
        <f t="shared" si="0"/>
        <v>0</v>
      </c>
      <c r="I22" s="473"/>
      <c r="J22" s="474"/>
      <c r="K22" s="4"/>
      <c r="L22" s="137"/>
      <c r="M22" s="124">
        <v>1</v>
      </c>
      <c r="N22" s="108" t="s">
        <v>18</v>
      </c>
      <c r="O22" s="159" t="s">
        <v>6</v>
      </c>
      <c r="P22" s="109">
        <f>M22/1000</f>
        <v>0.001</v>
      </c>
      <c r="Q22" s="110" t="s">
        <v>7</v>
      </c>
      <c r="R22" s="138"/>
    </row>
    <row r="23" spans="2:18" s="3" customFormat="1" ht="16.5" thickBot="1">
      <c r="B23" s="6"/>
      <c r="C23" s="6"/>
      <c r="E23" s="415"/>
      <c r="F23" s="447"/>
      <c r="G23" s="447"/>
      <c r="H23" s="293">
        <f t="shared" si="0"/>
        <v>0</v>
      </c>
      <c r="I23" s="473"/>
      <c r="J23" s="474"/>
      <c r="K23" s="4"/>
      <c r="L23" s="137"/>
      <c r="M23" s="125">
        <v>1</v>
      </c>
      <c r="N23" s="111" t="s">
        <v>13</v>
      </c>
      <c r="O23" s="160" t="s">
        <v>6</v>
      </c>
      <c r="P23" s="112">
        <f>M23*0.4536</f>
        <v>0.4536</v>
      </c>
      <c r="Q23" s="113" t="s">
        <v>7</v>
      </c>
      <c r="R23" s="138"/>
    </row>
    <row r="24" spans="2:18" s="3" customFormat="1" ht="16.5" thickBot="1">
      <c r="B24" s="6"/>
      <c r="C24" s="6"/>
      <c r="E24" s="415"/>
      <c r="F24" s="447"/>
      <c r="G24" s="447"/>
      <c r="H24" s="293">
        <f t="shared" si="0"/>
        <v>0</v>
      </c>
      <c r="I24" s="473"/>
      <c r="J24" s="474"/>
      <c r="K24" s="4"/>
      <c r="L24" s="139"/>
      <c r="M24" s="140"/>
      <c r="N24" s="140"/>
      <c r="O24" s="141"/>
      <c r="P24" s="140"/>
      <c r="Q24" s="140"/>
      <c r="R24" s="142"/>
    </row>
    <row r="25" spans="2:11" s="3" customFormat="1" ht="15.75">
      <c r="B25" s="6"/>
      <c r="C25" s="6"/>
      <c r="E25" s="415"/>
      <c r="F25" s="447"/>
      <c r="G25" s="447"/>
      <c r="H25" s="293">
        <f t="shared" si="0"/>
        <v>0</v>
      </c>
      <c r="I25" s="473"/>
      <c r="J25" s="474"/>
      <c r="K25" s="4"/>
    </row>
    <row r="26" spans="2:11" s="3" customFormat="1" ht="15.75">
      <c r="B26" s="6"/>
      <c r="C26" s="6"/>
      <c r="E26" s="447"/>
      <c r="F26" s="447"/>
      <c r="G26" s="447"/>
      <c r="H26" s="293">
        <f t="shared" si="0"/>
        <v>0</v>
      </c>
      <c r="I26" s="473"/>
      <c r="J26" s="474"/>
      <c r="K26" s="4"/>
    </row>
    <row r="27" spans="2:11" s="3" customFormat="1" ht="15.75">
      <c r="B27" s="6"/>
      <c r="C27" s="6"/>
      <c r="E27" s="415"/>
      <c r="F27" s="447"/>
      <c r="G27" s="447"/>
      <c r="H27" s="293">
        <f t="shared" si="0"/>
        <v>0</v>
      </c>
      <c r="I27" s="473"/>
      <c r="J27" s="474"/>
      <c r="K27" s="4"/>
    </row>
    <row r="28" spans="2:11" s="3" customFormat="1" ht="24" customHeight="1">
      <c r="B28" s="6"/>
      <c r="C28" s="6"/>
      <c r="E28" s="416" t="s">
        <v>4</v>
      </c>
      <c r="F28" s="488"/>
      <c r="G28" s="488"/>
      <c r="H28" s="304">
        <f>SUM(H16:H27)</f>
        <v>0</v>
      </c>
      <c r="I28" s="475"/>
      <c r="J28" s="476"/>
      <c r="K28" s="4"/>
    </row>
    <row r="29" spans="2:11" s="3" customFormat="1" ht="15.75">
      <c r="B29" s="6"/>
      <c r="C29" s="6"/>
      <c r="D29" s="12"/>
      <c r="E29" s="305" t="s">
        <v>5</v>
      </c>
      <c r="F29" s="306"/>
      <c r="G29" s="306"/>
      <c r="H29" s="305"/>
      <c r="I29" s="305"/>
      <c r="J29" s="305"/>
      <c r="K29" s="4"/>
    </row>
    <row r="30" spans="2:11" s="3" customFormat="1" ht="16.5">
      <c r="B30" s="6"/>
      <c r="C30" s="6"/>
      <c r="E30" s="308" t="s">
        <v>173</v>
      </c>
      <c r="F30" s="307"/>
      <c r="G30" s="307"/>
      <c r="H30" s="297"/>
      <c r="I30" s="297"/>
      <c r="J30" s="297"/>
      <c r="K30" s="4"/>
    </row>
    <row r="31" spans="2:25" s="12" customFormat="1" ht="6" customHeight="1">
      <c r="B31" s="13"/>
      <c r="C31" s="13"/>
      <c r="D31" s="3"/>
      <c r="E31" s="311"/>
      <c r="F31" s="309"/>
      <c r="G31" s="309"/>
      <c r="H31" s="297"/>
      <c r="I31" s="297"/>
      <c r="J31" s="297"/>
      <c r="K31" s="13"/>
      <c r="L31" s="3"/>
      <c r="M31" s="3"/>
      <c r="N31" s="3"/>
      <c r="O31" s="3"/>
      <c r="P31" s="3"/>
      <c r="Q31" s="3"/>
      <c r="R31" s="3"/>
      <c r="S31" s="3"/>
      <c r="T31" s="3"/>
      <c r="U31" s="3"/>
      <c r="V31" s="3"/>
      <c r="W31" s="3"/>
      <c r="X31" s="3"/>
      <c r="Y31" s="3"/>
    </row>
    <row r="32" spans="2:10" s="3" customFormat="1" ht="6.75" customHeight="1" thickBot="1">
      <c r="B32" s="6"/>
      <c r="C32" s="6"/>
      <c r="E32" s="297"/>
      <c r="F32" s="297"/>
      <c r="G32" s="297"/>
      <c r="H32" s="297"/>
      <c r="I32" s="297"/>
      <c r="J32" s="297"/>
    </row>
    <row r="33" spans="2:25" s="3" customFormat="1" ht="34.5" customHeight="1" thickBot="1">
      <c r="B33" s="6"/>
      <c r="C33" s="6"/>
      <c r="E33" s="557" t="s">
        <v>98</v>
      </c>
      <c r="F33" s="558"/>
      <c r="G33" s="558"/>
      <c r="H33" s="558"/>
      <c r="I33" s="558"/>
      <c r="J33" s="559"/>
      <c r="K33" s="297"/>
      <c r="L33" s="552" t="s">
        <v>81</v>
      </c>
      <c r="M33" s="553"/>
      <c r="N33" s="553"/>
      <c r="O33" s="553"/>
      <c r="P33" s="553"/>
      <c r="Q33" s="553"/>
      <c r="R33" s="553"/>
      <c r="S33" s="554"/>
      <c r="T33" s="93"/>
      <c r="U33" s="174"/>
      <c r="V33" s="174"/>
      <c r="W33" s="174"/>
      <c r="X33" s="174"/>
      <c r="Y33" s="174"/>
    </row>
    <row r="34" spans="2:25" s="3" customFormat="1" ht="26.25" customHeight="1">
      <c r="B34" s="6"/>
      <c r="C34" s="6"/>
      <c r="E34" s="560" t="s">
        <v>99</v>
      </c>
      <c r="F34" s="561"/>
      <c r="G34" s="561"/>
      <c r="H34" s="561"/>
      <c r="I34" s="561"/>
      <c r="J34" s="562"/>
      <c r="K34" s="297"/>
      <c r="L34" s="541" t="s">
        <v>76</v>
      </c>
      <c r="M34" s="542"/>
      <c r="N34" s="542"/>
      <c r="O34" s="542"/>
      <c r="P34" s="542"/>
      <c r="Q34" s="542"/>
      <c r="R34" s="542"/>
      <c r="S34" s="543"/>
      <c r="T34" s="93"/>
      <c r="U34" s="174"/>
      <c r="V34" s="174"/>
      <c r="W34" s="174"/>
      <c r="X34" s="174"/>
      <c r="Y34" s="174"/>
    </row>
    <row r="35" spans="2:25" s="3" customFormat="1" ht="39" customHeight="1">
      <c r="B35" s="6"/>
      <c r="C35" s="6"/>
      <c r="E35" s="563" t="s">
        <v>67</v>
      </c>
      <c r="F35" s="564"/>
      <c r="G35" s="564"/>
      <c r="H35" s="564"/>
      <c r="I35" s="564"/>
      <c r="J35" s="565"/>
      <c r="K35" s="297"/>
      <c r="L35" s="544"/>
      <c r="M35" s="545"/>
      <c r="N35" s="545"/>
      <c r="O35" s="545"/>
      <c r="P35" s="545"/>
      <c r="Q35" s="545"/>
      <c r="R35" s="545"/>
      <c r="S35" s="546"/>
      <c r="T35" s="93"/>
      <c r="U35" s="174"/>
      <c r="V35" s="174"/>
      <c r="W35" s="174"/>
      <c r="X35" s="174"/>
      <c r="Y35" s="174"/>
    </row>
    <row r="36" spans="2:25" s="3" customFormat="1" ht="16.5" thickBot="1">
      <c r="B36" s="6"/>
      <c r="C36" s="6"/>
      <c r="E36" s="549" t="s">
        <v>179</v>
      </c>
      <c r="F36" s="550"/>
      <c r="G36" s="550"/>
      <c r="H36" s="550"/>
      <c r="I36" s="550"/>
      <c r="J36" s="551"/>
      <c r="K36" s="368"/>
      <c r="L36" s="544"/>
      <c r="M36" s="545"/>
      <c r="N36" s="545"/>
      <c r="O36" s="545"/>
      <c r="P36" s="545"/>
      <c r="Q36" s="545"/>
      <c r="R36" s="545"/>
      <c r="S36" s="546"/>
      <c r="T36" s="93"/>
      <c r="U36" s="174"/>
      <c r="V36" s="174"/>
      <c r="W36" s="174"/>
      <c r="X36" s="174"/>
      <c r="Y36" s="174"/>
    </row>
    <row r="37" spans="2:25" s="3" customFormat="1" ht="15.75">
      <c r="B37" s="6"/>
      <c r="C37" s="6"/>
      <c r="E37" s="465" t="s">
        <v>0</v>
      </c>
      <c r="F37" s="369" t="s">
        <v>1</v>
      </c>
      <c r="G37" s="369" t="s">
        <v>2</v>
      </c>
      <c r="H37" s="369" t="s">
        <v>3</v>
      </c>
      <c r="I37" s="369" t="s">
        <v>39</v>
      </c>
      <c r="J37" s="369" t="s">
        <v>44</v>
      </c>
      <c r="K37" s="370"/>
      <c r="L37" s="544"/>
      <c r="M37" s="545"/>
      <c r="N37" s="545"/>
      <c r="O37" s="545"/>
      <c r="P37" s="545"/>
      <c r="Q37" s="545"/>
      <c r="R37" s="545"/>
      <c r="S37" s="546"/>
      <c r="T37" s="93"/>
      <c r="U37" s="174"/>
      <c r="V37" s="174"/>
      <c r="W37" s="174"/>
      <c r="X37" s="174"/>
      <c r="Y37" s="174"/>
    </row>
    <row r="38" spans="2:25" s="3" customFormat="1" ht="32.25" thickBot="1">
      <c r="B38" s="6"/>
      <c r="C38" s="6"/>
      <c r="E38" s="531" t="s">
        <v>68</v>
      </c>
      <c r="F38" s="533" t="s">
        <v>69</v>
      </c>
      <c r="G38" s="566" t="s">
        <v>70</v>
      </c>
      <c r="H38" s="371" t="s">
        <v>71</v>
      </c>
      <c r="I38" s="371" t="s">
        <v>61</v>
      </c>
      <c r="J38" s="371" t="s">
        <v>72</v>
      </c>
      <c r="K38" s="372"/>
      <c r="L38" s="544"/>
      <c r="M38" s="545"/>
      <c r="N38" s="545"/>
      <c r="O38" s="545"/>
      <c r="P38" s="545"/>
      <c r="Q38" s="545"/>
      <c r="R38" s="545"/>
      <c r="S38" s="546"/>
      <c r="T38" s="93"/>
      <c r="U38" s="175"/>
      <c r="V38" s="175"/>
      <c r="W38" s="174"/>
      <c r="X38" s="174"/>
      <c r="Y38" s="174"/>
    </row>
    <row r="39" spans="2:25" s="3" customFormat="1" ht="33" customHeight="1" thickBot="1">
      <c r="B39" s="6"/>
      <c r="C39" s="6"/>
      <c r="E39" s="532"/>
      <c r="F39" s="534"/>
      <c r="G39" s="567"/>
      <c r="H39" s="373" t="s">
        <v>11</v>
      </c>
      <c r="I39" s="373" t="s">
        <v>10</v>
      </c>
      <c r="J39" s="373" t="s">
        <v>7</v>
      </c>
      <c r="K39" s="372"/>
      <c r="L39" s="374"/>
      <c r="M39" s="537" t="s">
        <v>68</v>
      </c>
      <c r="N39" s="538"/>
      <c r="O39" s="535" t="s">
        <v>77</v>
      </c>
      <c r="P39" s="536"/>
      <c r="Q39" s="535" t="s">
        <v>78</v>
      </c>
      <c r="R39" s="536"/>
      <c r="S39" s="375"/>
      <c r="T39" s="176"/>
      <c r="U39" s="177"/>
      <c r="V39" s="178"/>
      <c r="W39" s="574" t="s">
        <v>101</v>
      </c>
      <c r="X39" s="568" t="s">
        <v>102</v>
      </c>
      <c r="Y39" s="178"/>
    </row>
    <row r="40" spans="2:25" s="3" customFormat="1" ht="59.25">
      <c r="B40" s="6"/>
      <c r="C40" s="6"/>
      <c r="E40" s="376" t="s">
        <v>73</v>
      </c>
      <c r="F40" s="376" t="s">
        <v>74</v>
      </c>
      <c r="G40" s="376" t="s">
        <v>79</v>
      </c>
      <c r="H40" s="377">
        <v>190</v>
      </c>
      <c r="I40" s="378">
        <v>4.98</v>
      </c>
      <c r="J40" s="378">
        <f>H40*I40/1000</f>
        <v>0.9462</v>
      </c>
      <c r="K40" s="370"/>
      <c r="L40" s="379"/>
      <c r="M40" s="539"/>
      <c r="N40" s="540"/>
      <c r="O40" s="583" t="s">
        <v>11</v>
      </c>
      <c r="P40" s="584"/>
      <c r="Q40" s="570" t="s">
        <v>10</v>
      </c>
      <c r="R40" s="571"/>
      <c r="S40" s="94"/>
      <c r="T40" s="179"/>
      <c r="U40" s="180" t="s">
        <v>103</v>
      </c>
      <c r="V40" s="181"/>
      <c r="W40" s="575"/>
      <c r="X40" s="569"/>
      <c r="Y40" s="178"/>
    </row>
    <row r="41" spans="2:25" s="3" customFormat="1" ht="16.5" thickBot="1">
      <c r="B41" s="6"/>
      <c r="C41" s="6"/>
      <c r="E41" s="381"/>
      <c r="F41" s="380"/>
      <c r="G41" s="381"/>
      <c r="H41" s="489"/>
      <c r="I41" s="489"/>
      <c r="J41" s="490">
        <f>H41*I41/1000</f>
        <v>0</v>
      </c>
      <c r="K41" s="382"/>
      <c r="L41" s="383"/>
      <c r="M41" s="572"/>
      <c r="N41" s="573"/>
      <c r="O41" s="578"/>
      <c r="P41" s="579"/>
      <c r="Q41" s="555"/>
      <c r="R41" s="556"/>
      <c r="S41" s="95"/>
      <c r="T41" s="182"/>
      <c r="U41" s="183">
        <f>SUM(O41:P44)</f>
        <v>0</v>
      </c>
      <c r="V41" s="184"/>
      <c r="W41" s="185">
        <f>IF(O41=0,,O41/U41)</f>
        <v>0</v>
      </c>
      <c r="X41" s="186">
        <f aca="true" t="shared" si="1" ref="X41:X48">W41*Q41</f>
        <v>0</v>
      </c>
      <c r="Y41" s="174"/>
    </row>
    <row r="42" spans="2:25" s="3" customFormat="1" ht="15.75">
      <c r="B42" s="6"/>
      <c r="C42" s="6"/>
      <c r="E42" s="381"/>
      <c r="F42" s="380"/>
      <c r="G42" s="381"/>
      <c r="H42" s="489"/>
      <c r="I42" s="489"/>
      <c r="J42" s="490">
        <f aca="true" t="shared" si="2" ref="J42:J47">H42*I42/1000</f>
        <v>0</v>
      </c>
      <c r="K42" s="384"/>
      <c r="L42" s="383"/>
      <c r="M42" s="572"/>
      <c r="N42" s="573"/>
      <c r="O42" s="578"/>
      <c r="P42" s="579"/>
      <c r="Q42" s="555"/>
      <c r="R42" s="556"/>
      <c r="S42" s="95"/>
      <c r="T42" s="179"/>
      <c r="U42" s="174"/>
      <c r="V42" s="187"/>
      <c r="W42" s="188">
        <f>IF(O42=0,,O41/U41)</f>
        <v>0</v>
      </c>
      <c r="X42" s="186">
        <f t="shared" si="1"/>
        <v>0</v>
      </c>
      <c r="Y42" s="174"/>
    </row>
    <row r="43" spans="2:25" s="3" customFormat="1" ht="15.75">
      <c r="B43" s="6"/>
      <c r="C43" s="6"/>
      <c r="E43" s="381"/>
      <c r="F43" s="380"/>
      <c r="G43" s="381"/>
      <c r="H43" s="489"/>
      <c r="I43" s="489"/>
      <c r="J43" s="490">
        <f t="shared" si="2"/>
        <v>0</v>
      </c>
      <c r="K43" s="384"/>
      <c r="L43" s="385"/>
      <c r="M43" s="576"/>
      <c r="N43" s="577"/>
      <c r="O43" s="578"/>
      <c r="P43" s="579"/>
      <c r="Q43" s="555"/>
      <c r="R43" s="556"/>
      <c r="S43" s="97"/>
      <c r="T43" s="179"/>
      <c r="U43" s="174"/>
      <c r="V43" s="189"/>
      <c r="W43" s="188">
        <f>IF(O43=0,,O43/U41)</f>
        <v>0</v>
      </c>
      <c r="X43" s="186">
        <f t="shared" si="1"/>
        <v>0</v>
      </c>
      <c r="Y43" s="174"/>
    </row>
    <row r="44" spans="2:25" s="3" customFormat="1" ht="15.75">
      <c r="B44" s="6"/>
      <c r="C44" s="6"/>
      <c r="E44" s="381"/>
      <c r="F44" s="380"/>
      <c r="G44" s="381"/>
      <c r="H44" s="489"/>
      <c r="I44" s="489"/>
      <c r="J44" s="490">
        <f t="shared" si="2"/>
        <v>0</v>
      </c>
      <c r="K44" s="386"/>
      <c r="L44" s="385"/>
      <c r="M44" s="576"/>
      <c r="N44" s="577"/>
      <c r="O44" s="578"/>
      <c r="P44" s="579"/>
      <c r="Q44" s="555"/>
      <c r="R44" s="556"/>
      <c r="S44" s="97"/>
      <c r="T44" s="179"/>
      <c r="U44" s="174"/>
      <c r="V44" s="174"/>
      <c r="W44" s="185">
        <f>IF(O44=0,,O44/U41)</f>
        <v>0</v>
      </c>
      <c r="X44" s="186">
        <f t="shared" si="1"/>
        <v>0</v>
      </c>
      <c r="Y44" s="189"/>
    </row>
    <row r="45" spans="2:25" s="3" customFormat="1" ht="15.75">
      <c r="B45" s="6"/>
      <c r="C45" s="6"/>
      <c r="E45" s="381"/>
      <c r="F45" s="380"/>
      <c r="G45" s="381"/>
      <c r="H45" s="489"/>
      <c r="I45" s="489"/>
      <c r="J45" s="490">
        <f t="shared" si="2"/>
        <v>0</v>
      </c>
      <c r="K45" s="387"/>
      <c r="L45" s="374"/>
      <c r="M45" s="576"/>
      <c r="N45" s="577"/>
      <c r="O45" s="578"/>
      <c r="P45" s="579"/>
      <c r="Q45" s="555"/>
      <c r="R45" s="556"/>
      <c r="S45" s="388"/>
      <c r="T45" s="96"/>
      <c r="U45" s="174"/>
      <c r="V45" s="174"/>
      <c r="W45" s="190">
        <f>IF(O45=0,,O45/U41)</f>
        <v>0</v>
      </c>
      <c r="X45" s="191">
        <f t="shared" si="1"/>
        <v>0</v>
      </c>
      <c r="Y45" s="189"/>
    </row>
    <row r="46" spans="2:25" s="3" customFormat="1" ht="15.75">
      <c r="B46" s="6"/>
      <c r="C46" s="6"/>
      <c r="E46" s="381"/>
      <c r="F46" s="380"/>
      <c r="G46" s="381"/>
      <c r="H46" s="489"/>
      <c r="I46" s="489"/>
      <c r="J46" s="490">
        <f t="shared" si="2"/>
        <v>0</v>
      </c>
      <c r="K46" s="387"/>
      <c r="L46" s="374"/>
      <c r="M46" s="576"/>
      <c r="N46" s="577"/>
      <c r="O46" s="578"/>
      <c r="P46" s="579"/>
      <c r="Q46" s="555"/>
      <c r="R46" s="556"/>
      <c r="S46" s="389"/>
      <c r="T46" s="96"/>
      <c r="U46" s="189"/>
      <c r="V46" s="189"/>
      <c r="W46" s="190">
        <f>IF(O46=0,,O46/U41)</f>
        <v>0</v>
      </c>
      <c r="X46" s="191">
        <f t="shared" si="1"/>
        <v>0</v>
      </c>
      <c r="Y46" s="174"/>
    </row>
    <row r="47" spans="2:25" s="3" customFormat="1" ht="18">
      <c r="B47" s="6"/>
      <c r="C47" s="6"/>
      <c r="E47" s="381"/>
      <c r="F47" s="380"/>
      <c r="G47" s="381"/>
      <c r="H47" s="489"/>
      <c r="I47" s="489"/>
      <c r="J47" s="490">
        <f t="shared" si="2"/>
        <v>0</v>
      </c>
      <c r="K47" s="387"/>
      <c r="L47" s="374"/>
      <c r="M47" s="585"/>
      <c r="N47" s="585"/>
      <c r="O47" s="578"/>
      <c r="P47" s="579"/>
      <c r="Q47" s="555"/>
      <c r="R47" s="556"/>
      <c r="S47" s="390"/>
      <c r="T47" s="175"/>
      <c r="U47" s="189"/>
      <c r="V47" s="189"/>
      <c r="W47" s="192">
        <f>IF(O47=0,,O47/U41)</f>
        <v>0</v>
      </c>
      <c r="X47" s="191">
        <f t="shared" si="1"/>
        <v>0</v>
      </c>
      <c r="Y47" s="174"/>
    </row>
    <row r="48" spans="2:25" s="3" customFormat="1" ht="20.25" customHeight="1">
      <c r="B48" s="6"/>
      <c r="C48" s="6"/>
      <c r="E48" s="466" t="s">
        <v>4</v>
      </c>
      <c r="F48" s="467"/>
      <c r="G48" s="468"/>
      <c r="H48" s="469">
        <f>SUM(H41:H47)</f>
        <v>0</v>
      </c>
      <c r="I48" s="470"/>
      <c r="J48" s="469">
        <f>SUM(J41:J47)</f>
        <v>0</v>
      </c>
      <c r="K48" s="387"/>
      <c r="L48" s="374"/>
      <c r="M48" s="576"/>
      <c r="N48" s="577"/>
      <c r="O48" s="578"/>
      <c r="P48" s="579"/>
      <c r="Q48" s="555"/>
      <c r="R48" s="556"/>
      <c r="S48" s="390"/>
      <c r="T48" s="93"/>
      <c r="U48" s="174"/>
      <c r="V48" s="174"/>
      <c r="W48" s="190">
        <f>IF(O48=0,,O48/U41)</f>
        <v>0</v>
      </c>
      <c r="X48" s="191">
        <f t="shared" si="1"/>
        <v>0</v>
      </c>
      <c r="Y48" s="174"/>
    </row>
    <row r="49" spans="2:25" s="3" customFormat="1" ht="16.5" thickBot="1">
      <c r="B49" s="6"/>
      <c r="C49" s="6"/>
      <c r="E49" s="387"/>
      <c r="F49" s="387"/>
      <c r="G49" s="387"/>
      <c r="H49" s="391"/>
      <c r="I49" s="392"/>
      <c r="J49" s="392"/>
      <c r="K49" s="387"/>
      <c r="L49" s="393"/>
      <c r="M49" s="394"/>
      <c r="N49" s="394"/>
      <c r="O49" s="394"/>
      <c r="P49" s="394"/>
      <c r="Q49" s="394"/>
      <c r="R49" s="394"/>
      <c r="S49" s="395"/>
      <c r="T49" s="96"/>
      <c r="U49" s="174"/>
      <c r="V49" s="174"/>
      <c r="W49" s="193" t="s">
        <v>23</v>
      </c>
      <c r="X49" s="194">
        <f>SUM(X41:X48)</f>
        <v>0</v>
      </c>
      <c r="Y49" s="174"/>
    </row>
    <row r="50" spans="2:25" s="3" customFormat="1" ht="18">
      <c r="B50" s="6"/>
      <c r="C50" s="6"/>
      <c r="E50" s="396" t="s">
        <v>5</v>
      </c>
      <c r="F50" s="387"/>
      <c r="G50" s="387"/>
      <c r="H50" s="391"/>
      <c r="I50" s="392"/>
      <c r="J50" s="392"/>
      <c r="K50" s="387"/>
      <c r="L50" s="374"/>
      <c r="M50" s="397"/>
      <c r="N50" s="586" t="s">
        <v>80</v>
      </c>
      <c r="O50" s="587"/>
      <c r="P50" s="587"/>
      <c r="Q50" s="588"/>
      <c r="R50" s="98"/>
      <c r="S50" s="99"/>
      <c r="T50" s="96"/>
      <c r="U50" s="189"/>
      <c r="V50" s="189"/>
      <c r="W50" s="189"/>
      <c r="X50" s="174"/>
      <c r="Y50" s="174"/>
    </row>
    <row r="51" spans="2:25" s="3" customFormat="1" ht="16.5" customHeight="1" thickBot="1">
      <c r="B51" s="6"/>
      <c r="C51" s="6"/>
      <c r="E51" s="387"/>
      <c r="F51" s="368"/>
      <c r="G51" s="368"/>
      <c r="H51" s="368"/>
      <c r="I51" s="398"/>
      <c r="J51" s="368"/>
      <c r="K51" s="387"/>
      <c r="L51" s="374"/>
      <c r="M51" s="397"/>
      <c r="N51" s="580">
        <f>IF(X49=0,,X49)</f>
        <v>0</v>
      </c>
      <c r="O51" s="581"/>
      <c r="P51" s="581"/>
      <c r="Q51" s="582"/>
      <c r="R51" s="98"/>
      <c r="S51" s="99"/>
      <c r="T51" s="96"/>
      <c r="U51" s="189"/>
      <c r="V51" s="189"/>
      <c r="W51" s="189"/>
      <c r="X51" s="174"/>
      <c r="Y51" s="174"/>
    </row>
    <row r="52" spans="2:25" s="3" customFormat="1" ht="16.5" thickBot="1">
      <c r="B52" s="6"/>
      <c r="C52" s="6"/>
      <c r="D52" s="162"/>
      <c r="E52" s="399" t="s">
        <v>100</v>
      </c>
      <c r="F52" s="162"/>
      <c r="G52" s="400"/>
      <c r="H52" s="162"/>
      <c r="I52" s="250"/>
      <c r="J52" s="167"/>
      <c r="K52" s="387"/>
      <c r="L52" s="401"/>
      <c r="M52" s="402"/>
      <c r="N52" s="402"/>
      <c r="O52" s="402"/>
      <c r="P52" s="402"/>
      <c r="Q52" s="402"/>
      <c r="R52" s="402"/>
      <c r="S52" s="403"/>
      <c r="T52" s="93"/>
      <c r="U52" s="174"/>
      <c r="V52" s="174"/>
      <c r="W52" s="189"/>
      <c r="X52" s="174"/>
      <c r="Y52" s="174"/>
    </row>
    <row r="53" spans="2:25" s="3" customFormat="1" ht="47.25">
      <c r="B53" s="6"/>
      <c r="C53" s="6"/>
      <c r="D53" s="250"/>
      <c r="E53" s="404" t="s">
        <v>84</v>
      </c>
      <c r="F53" s="405" t="s">
        <v>96</v>
      </c>
      <c r="G53" s="405" t="s">
        <v>97</v>
      </c>
      <c r="H53" s="405" t="s">
        <v>211</v>
      </c>
      <c r="I53" s="250"/>
      <c r="J53" s="163"/>
      <c r="K53" s="387"/>
      <c r="L53" s="213" t="s">
        <v>104</v>
      </c>
      <c r="M53" s="406"/>
      <c r="N53" s="406"/>
      <c r="O53" s="406"/>
      <c r="P53" s="406"/>
      <c r="Q53" s="406"/>
      <c r="R53" s="406"/>
      <c r="S53" s="406"/>
      <c r="T53" s="93"/>
      <c r="U53" s="174"/>
      <c r="V53" s="174"/>
      <c r="W53" s="189"/>
      <c r="X53" s="174"/>
      <c r="Y53" s="174"/>
    </row>
    <row r="54" spans="2:25" s="3" customFormat="1" ht="23.25" customHeight="1" thickBot="1">
      <c r="B54" s="6"/>
      <c r="C54" s="6"/>
      <c r="D54" s="250"/>
      <c r="E54" s="407" t="s">
        <v>24</v>
      </c>
      <c r="F54" s="408">
        <f>$H$28</f>
        <v>0</v>
      </c>
      <c r="G54" s="408">
        <f>$J$48</f>
        <v>0</v>
      </c>
      <c r="H54" s="409">
        <f>(H28-J48)*G10</f>
        <v>0</v>
      </c>
      <c r="I54" s="250"/>
      <c r="J54" s="163"/>
      <c r="K54" s="387"/>
      <c r="L54" s="297"/>
      <c r="M54" s="212"/>
      <c r="N54" s="212"/>
      <c r="O54" s="212"/>
      <c r="P54" s="212"/>
      <c r="Q54" s="212"/>
      <c r="R54" s="212"/>
      <c r="S54" s="212"/>
      <c r="T54" s="195"/>
      <c r="U54" s="195"/>
      <c r="V54" s="195"/>
      <c r="W54" s="189"/>
      <c r="X54" s="174"/>
      <c r="Y54" s="174"/>
    </row>
    <row r="55" spans="2:19" s="3" customFormat="1" ht="15.75">
      <c r="B55" s="6"/>
      <c r="C55" s="6"/>
      <c r="D55" s="250"/>
      <c r="E55" s="164"/>
      <c r="F55" s="165"/>
      <c r="G55" s="410"/>
      <c r="H55" s="165"/>
      <c r="I55" s="250"/>
      <c r="J55" s="168"/>
      <c r="K55" s="368"/>
      <c r="L55" s="297"/>
      <c r="M55" s="297"/>
      <c r="N55" s="297"/>
      <c r="O55" s="297"/>
      <c r="P55" s="297"/>
      <c r="Q55" s="297"/>
      <c r="R55" s="297"/>
      <c r="S55" s="297"/>
    </row>
    <row r="56" spans="2:19" s="3" customFormat="1" ht="16.5" thickBot="1">
      <c r="B56" s="6"/>
      <c r="C56" s="6"/>
      <c r="D56" s="251"/>
      <c r="E56" s="166"/>
      <c r="F56" s="166"/>
      <c r="G56" s="411"/>
      <c r="H56" s="166"/>
      <c r="I56" s="251"/>
      <c r="J56" s="169"/>
      <c r="K56" s="297"/>
      <c r="L56" s="297"/>
      <c r="M56" s="297"/>
      <c r="N56" s="297"/>
      <c r="O56" s="297"/>
      <c r="P56" s="297"/>
      <c r="Q56" s="297"/>
      <c r="R56" s="297"/>
      <c r="S56" s="297"/>
    </row>
    <row r="57" spans="2:19" s="3" customFormat="1" ht="15.75">
      <c r="B57" s="6"/>
      <c r="C57" s="6"/>
      <c r="D57" s="93"/>
      <c r="E57" s="297"/>
      <c r="F57" s="297"/>
      <c r="G57" s="297"/>
      <c r="H57" s="297"/>
      <c r="I57" s="297"/>
      <c r="J57" s="297"/>
      <c r="K57" s="297"/>
      <c r="L57" s="297"/>
      <c r="M57" s="297"/>
      <c r="N57" s="297"/>
      <c r="O57" s="297"/>
      <c r="P57" s="297"/>
      <c r="Q57" s="297"/>
      <c r="R57" s="297"/>
      <c r="S57" s="297"/>
    </row>
    <row r="58" spans="2:19" s="3" customFormat="1" ht="15.75">
      <c r="B58" s="6"/>
      <c r="C58" s="6"/>
      <c r="E58" s="368"/>
      <c r="F58" s="368"/>
      <c r="G58" s="368"/>
      <c r="H58" s="368"/>
      <c r="I58" s="368"/>
      <c r="J58" s="368"/>
      <c r="K58" s="297"/>
      <c r="L58" s="297"/>
      <c r="M58" s="297"/>
      <c r="N58" s="297"/>
      <c r="O58" s="297"/>
      <c r="P58" s="297"/>
      <c r="Q58" s="297"/>
      <c r="R58" s="297"/>
      <c r="S58" s="297"/>
    </row>
    <row r="59" spans="2:19" s="3" customFormat="1" ht="15.75">
      <c r="B59" s="6"/>
      <c r="C59" s="6"/>
      <c r="E59" s="368"/>
      <c r="F59" s="368"/>
      <c r="G59" s="368"/>
      <c r="H59" s="368"/>
      <c r="I59" s="368"/>
      <c r="J59" s="368"/>
      <c r="K59" s="297"/>
      <c r="L59" s="297"/>
      <c r="M59" s="297"/>
      <c r="N59" s="297"/>
      <c r="O59" s="297"/>
      <c r="P59" s="297"/>
      <c r="Q59" s="297"/>
      <c r="R59" s="297"/>
      <c r="S59" s="297"/>
    </row>
    <row r="60" spans="2:18" s="3" customFormat="1" ht="15.75">
      <c r="B60" s="6"/>
      <c r="C60" s="6"/>
      <c r="D60" s="93"/>
      <c r="E60" s="368"/>
      <c r="F60" s="368"/>
      <c r="G60" s="368"/>
      <c r="H60" s="368"/>
      <c r="I60" s="368"/>
      <c r="J60" s="368"/>
      <c r="L60" s="93"/>
      <c r="M60" s="93"/>
      <c r="N60" s="93"/>
      <c r="O60" s="93"/>
      <c r="P60" s="93"/>
      <c r="Q60" s="93"/>
      <c r="R60" s="93"/>
    </row>
    <row r="61" spans="2:18" s="3" customFormat="1" ht="15.75">
      <c r="B61" s="6"/>
      <c r="C61" s="6"/>
      <c r="D61" s="93"/>
      <c r="E61" s="368"/>
      <c r="F61" s="368"/>
      <c r="G61" s="368"/>
      <c r="H61" s="368"/>
      <c r="I61" s="368"/>
      <c r="J61" s="368"/>
      <c r="L61" s="93"/>
      <c r="M61" s="93"/>
      <c r="N61" s="93"/>
      <c r="O61" s="93"/>
      <c r="P61" s="93"/>
      <c r="Q61" s="93"/>
      <c r="R61" s="93"/>
    </row>
    <row r="62" spans="2:18" s="3" customFormat="1" ht="15.75">
      <c r="B62" s="6"/>
      <c r="C62" s="6"/>
      <c r="D62" s="93"/>
      <c r="E62" s="368"/>
      <c r="F62" s="368"/>
      <c r="G62" s="368"/>
      <c r="H62" s="368"/>
      <c r="I62" s="368"/>
      <c r="J62" s="368"/>
      <c r="K62" s="93"/>
      <c r="L62" s="93"/>
      <c r="M62" s="93"/>
      <c r="N62" s="93"/>
      <c r="O62" s="93"/>
      <c r="P62" s="93"/>
      <c r="Q62" s="93"/>
      <c r="R62" s="93"/>
    </row>
    <row r="63" spans="2:18" s="3" customFormat="1" ht="15.75">
      <c r="B63" s="6"/>
      <c r="C63" s="6"/>
      <c r="D63" s="93"/>
      <c r="E63" s="368"/>
      <c r="F63" s="368"/>
      <c r="G63" s="368"/>
      <c r="H63" s="368"/>
      <c r="I63" s="368"/>
      <c r="J63" s="368"/>
      <c r="K63" s="93"/>
      <c r="L63" s="93"/>
      <c r="M63" s="93"/>
      <c r="N63" s="93"/>
      <c r="O63" s="93"/>
      <c r="P63" s="93"/>
      <c r="Q63" s="93"/>
      <c r="R63" s="93"/>
    </row>
    <row r="64" spans="2:18" s="3" customFormat="1" ht="15.75">
      <c r="B64" s="6"/>
      <c r="C64" s="6"/>
      <c r="D64" s="93"/>
      <c r="E64" s="368"/>
      <c r="F64" s="368"/>
      <c r="G64" s="368"/>
      <c r="H64" s="368"/>
      <c r="I64" s="368"/>
      <c r="J64" s="368"/>
      <c r="K64" s="93"/>
      <c r="L64" s="93"/>
      <c r="M64" s="93"/>
      <c r="N64" s="93"/>
      <c r="O64" s="93"/>
      <c r="P64" s="93"/>
      <c r="Q64" s="93"/>
      <c r="R64" s="93"/>
    </row>
    <row r="65" spans="2:18" s="3" customFormat="1" ht="15">
      <c r="B65" s="6"/>
      <c r="C65" s="6"/>
      <c r="D65" s="93"/>
      <c r="E65" s="93"/>
      <c r="F65" s="93"/>
      <c r="G65" s="93"/>
      <c r="H65" s="93"/>
      <c r="I65" s="93"/>
      <c r="J65" s="93"/>
      <c r="K65" s="93"/>
      <c r="L65" s="93"/>
      <c r="M65" s="93"/>
      <c r="N65" s="93"/>
      <c r="O65" s="93"/>
      <c r="P65" s="93"/>
      <c r="Q65" s="93"/>
      <c r="R65" s="93"/>
    </row>
    <row r="66" spans="2:18" s="3" customFormat="1" ht="15">
      <c r="B66" s="6"/>
      <c r="C66" s="6"/>
      <c r="D66" s="93"/>
      <c r="E66" s="93"/>
      <c r="F66" s="93"/>
      <c r="G66" s="93"/>
      <c r="H66" s="93"/>
      <c r="I66" s="93"/>
      <c r="J66" s="93"/>
      <c r="K66" s="93"/>
      <c r="L66" s="93"/>
      <c r="M66" s="93"/>
      <c r="N66" s="93"/>
      <c r="O66" s="93"/>
      <c r="P66" s="93"/>
      <c r="Q66" s="93"/>
      <c r="R66" s="93"/>
    </row>
    <row r="67" spans="2:18" s="3" customFormat="1" ht="15">
      <c r="B67" s="6"/>
      <c r="C67" s="6"/>
      <c r="D67" s="93"/>
      <c r="E67" s="93"/>
      <c r="F67" s="93"/>
      <c r="G67" s="93"/>
      <c r="H67" s="93"/>
      <c r="I67" s="93"/>
      <c r="J67" s="93"/>
      <c r="K67" s="93"/>
      <c r="L67" s="93"/>
      <c r="M67" s="93"/>
      <c r="N67" s="93"/>
      <c r="O67" s="93"/>
      <c r="P67" s="93"/>
      <c r="Q67" s="93"/>
      <c r="R67" s="93"/>
    </row>
    <row r="68" spans="2:18" s="3" customFormat="1" ht="15">
      <c r="B68" s="6"/>
      <c r="C68" s="6"/>
      <c r="D68" s="93"/>
      <c r="E68" s="93"/>
      <c r="F68" s="93"/>
      <c r="G68" s="93"/>
      <c r="H68" s="93"/>
      <c r="I68" s="93"/>
      <c r="J68" s="93"/>
      <c r="K68" s="93"/>
      <c r="L68" s="93"/>
      <c r="M68" s="93"/>
      <c r="N68" s="93"/>
      <c r="O68" s="93"/>
      <c r="P68" s="93"/>
      <c r="Q68" s="93"/>
      <c r="R68" s="93"/>
    </row>
    <row r="69" spans="2:18" s="3" customFormat="1" ht="15">
      <c r="B69" s="6"/>
      <c r="C69" s="6"/>
      <c r="D69" s="93"/>
      <c r="E69" s="93"/>
      <c r="F69" s="93"/>
      <c r="G69" s="93"/>
      <c r="H69" s="93"/>
      <c r="I69" s="93"/>
      <c r="J69" s="93"/>
      <c r="K69" s="93"/>
      <c r="L69" s="93"/>
      <c r="M69" s="93"/>
      <c r="N69" s="93"/>
      <c r="O69" s="93"/>
      <c r="P69" s="93"/>
      <c r="Q69" s="93"/>
      <c r="R69" s="93"/>
    </row>
    <row r="70" spans="2:18" s="3" customFormat="1" ht="15">
      <c r="B70" s="6"/>
      <c r="C70" s="6"/>
      <c r="D70" s="93"/>
      <c r="E70" s="93"/>
      <c r="F70" s="93"/>
      <c r="G70" s="93"/>
      <c r="H70" s="93"/>
      <c r="I70" s="93"/>
      <c r="J70" s="93"/>
      <c r="K70" s="93"/>
      <c r="L70" s="93"/>
      <c r="M70" s="93"/>
      <c r="N70" s="93"/>
      <c r="O70" s="93"/>
      <c r="P70" s="93"/>
      <c r="Q70" s="93"/>
      <c r="R70" s="93"/>
    </row>
    <row r="71" spans="2:18" s="3" customFormat="1" ht="15">
      <c r="B71" s="6"/>
      <c r="C71" s="6"/>
      <c r="D71" s="93"/>
      <c r="E71" s="93"/>
      <c r="F71" s="93"/>
      <c r="G71" s="93"/>
      <c r="H71" s="93"/>
      <c r="I71" s="93"/>
      <c r="J71" s="93"/>
      <c r="K71" s="93"/>
      <c r="L71" s="93"/>
      <c r="M71" s="93"/>
      <c r="N71" s="93"/>
      <c r="O71" s="93"/>
      <c r="P71" s="93"/>
      <c r="Q71" s="93"/>
      <c r="R71" s="93"/>
    </row>
    <row r="72" spans="2:18" s="3" customFormat="1" ht="15.75" thickBot="1">
      <c r="B72" s="6"/>
      <c r="C72" s="6"/>
      <c r="D72" s="93"/>
      <c r="E72" s="93"/>
      <c r="F72" s="93"/>
      <c r="G72" s="93"/>
      <c r="H72" s="93"/>
      <c r="I72" s="93"/>
      <c r="J72" s="93"/>
      <c r="K72" s="93"/>
      <c r="L72" s="93"/>
      <c r="M72" s="93"/>
      <c r="N72" s="93"/>
      <c r="O72" s="93"/>
      <c r="P72" s="93"/>
      <c r="Q72" s="93"/>
      <c r="R72" s="93"/>
    </row>
    <row r="73" spans="2:22" s="3" customFormat="1" ht="15.75">
      <c r="B73" s="6"/>
      <c r="C73" s="6"/>
      <c r="D73" s="93"/>
      <c r="E73" s="93"/>
      <c r="F73" s="93"/>
      <c r="G73" s="93"/>
      <c r="H73" s="93"/>
      <c r="I73" s="93"/>
      <c r="J73" s="93"/>
      <c r="K73" s="93"/>
      <c r="L73" s="93"/>
      <c r="M73" s="93"/>
      <c r="N73" s="93"/>
      <c r="O73" s="93"/>
      <c r="P73" s="93"/>
      <c r="Q73" s="93"/>
      <c r="R73" s="93"/>
      <c r="V73" s="221" t="s">
        <v>125</v>
      </c>
    </row>
    <row r="74" spans="2:22" s="3" customFormat="1" ht="15.75">
      <c r="B74" s="6"/>
      <c r="C74" s="6"/>
      <c r="D74" s="93"/>
      <c r="E74" s="93"/>
      <c r="F74" s="93"/>
      <c r="G74" s="93"/>
      <c r="H74" s="93"/>
      <c r="I74" s="93"/>
      <c r="J74" s="93"/>
      <c r="K74" s="93"/>
      <c r="L74" s="93"/>
      <c r="M74" s="93"/>
      <c r="N74" s="93"/>
      <c r="O74" s="93"/>
      <c r="P74" s="93"/>
      <c r="Q74" s="93"/>
      <c r="V74" s="222" t="s">
        <v>126</v>
      </c>
    </row>
    <row r="75" spans="2:22" s="3" customFormat="1" ht="15.75">
      <c r="B75" s="6"/>
      <c r="C75" s="6"/>
      <c r="D75" s="93"/>
      <c r="E75" s="93"/>
      <c r="F75" s="93"/>
      <c r="G75" s="93"/>
      <c r="H75" s="93"/>
      <c r="I75" s="93"/>
      <c r="J75" s="93"/>
      <c r="K75" s="93"/>
      <c r="L75" s="93"/>
      <c r="M75" s="93"/>
      <c r="N75" s="93"/>
      <c r="O75" s="93"/>
      <c r="P75" s="93"/>
      <c r="Q75" s="93"/>
      <c r="V75" s="222" t="s">
        <v>18</v>
      </c>
    </row>
    <row r="76" spans="2:22" s="3" customFormat="1" ht="15.75">
      <c r="B76" s="6"/>
      <c r="C76" s="6"/>
      <c r="D76" s="93"/>
      <c r="E76" s="93"/>
      <c r="F76" s="93"/>
      <c r="G76" s="93"/>
      <c r="H76" s="93"/>
      <c r="I76" s="93"/>
      <c r="J76" s="93"/>
      <c r="K76" s="93"/>
      <c r="L76" s="93"/>
      <c r="M76" s="93"/>
      <c r="N76" s="93"/>
      <c r="O76" s="93"/>
      <c r="P76" s="93"/>
      <c r="Q76" s="93"/>
      <c r="V76" s="222" t="s">
        <v>13</v>
      </c>
    </row>
    <row r="77" spans="2:22" s="3" customFormat="1" ht="16.5" thickBot="1">
      <c r="B77" s="6"/>
      <c r="C77" s="6"/>
      <c r="D77" s="93"/>
      <c r="E77" s="93"/>
      <c r="F77" s="93"/>
      <c r="G77" s="93"/>
      <c r="H77" s="93"/>
      <c r="I77" s="93"/>
      <c r="J77" s="93"/>
      <c r="K77" s="93"/>
      <c r="L77" s="93"/>
      <c r="M77" s="93"/>
      <c r="N77" s="93"/>
      <c r="O77" s="93"/>
      <c r="P77" s="93"/>
      <c r="Q77" s="93"/>
      <c r="V77" s="220" t="s">
        <v>127</v>
      </c>
    </row>
    <row r="78" spans="2:22" s="3" customFormat="1" ht="15">
      <c r="B78" s="6"/>
      <c r="C78" s="6"/>
      <c r="D78" s="93"/>
      <c r="E78" s="93"/>
      <c r="F78" s="93"/>
      <c r="G78" s="93"/>
      <c r="H78" s="93"/>
      <c r="I78" s="93"/>
      <c r="J78" s="93"/>
      <c r="K78" s="93"/>
      <c r="L78" s="93"/>
      <c r="M78" s="93"/>
      <c r="N78" s="93"/>
      <c r="O78" s="93"/>
      <c r="P78" s="93"/>
      <c r="Q78" s="93"/>
      <c r="V78" s="223">
        <v>4</v>
      </c>
    </row>
    <row r="79" spans="2:18" s="3" customFormat="1" ht="15">
      <c r="B79" s="6"/>
      <c r="C79" s="6"/>
      <c r="D79" s="93"/>
      <c r="E79" s="93"/>
      <c r="F79" s="93"/>
      <c r="G79" s="93"/>
      <c r="H79" s="93"/>
      <c r="I79" s="93"/>
      <c r="J79" s="93"/>
      <c r="K79" s="93"/>
      <c r="L79" s="93"/>
      <c r="M79" s="93"/>
      <c r="N79" s="93"/>
      <c r="O79" s="93"/>
      <c r="P79" s="93"/>
      <c r="Q79" s="93"/>
      <c r="R79" s="93"/>
    </row>
    <row r="80" spans="2:18" s="3" customFormat="1" ht="15">
      <c r="B80" s="6"/>
      <c r="C80" s="6"/>
      <c r="D80" s="93"/>
      <c r="E80" s="93"/>
      <c r="F80" s="93"/>
      <c r="G80" s="93"/>
      <c r="H80" s="93"/>
      <c r="I80" s="93"/>
      <c r="J80" s="93"/>
      <c r="K80" s="93"/>
      <c r="L80" s="93"/>
      <c r="M80" s="93"/>
      <c r="N80" s="93"/>
      <c r="O80" s="93"/>
      <c r="P80" s="93"/>
      <c r="Q80" s="93"/>
      <c r="R80" s="93"/>
    </row>
    <row r="81" spans="2:18" s="3" customFormat="1" ht="15">
      <c r="B81" s="6"/>
      <c r="C81" s="6"/>
      <c r="D81" s="93"/>
      <c r="E81" s="93"/>
      <c r="F81" s="93"/>
      <c r="G81" s="93"/>
      <c r="H81" s="93"/>
      <c r="I81" s="93"/>
      <c r="J81" s="93"/>
      <c r="K81" s="93"/>
      <c r="L81" s="93"/>
      <c r="M81" s="93"/>
      <c r="N81" s="93"/>
      <c r="O81" s="93"/>
      <c r="P81" s="93"/>
      <c r="Q81" s="93"/>
      <c r="R81" s="93"/>
    </row>
    <row r="82" spans="2:18" s="3" customFormat="1" ht="15">
      <c r="B82" s="6"/>
      <c r="C82" s="6"/>
      <c r="D82" s="93"/>
      <c r="E82" s="93"/>
      <c r="F82" s="93"/>
      <c r="G82" s="93"/>
      <c r="H82" s="93"/>
      <c r="I82" s="93"/>
      <c r="J82" s="93"/>
      <c r="K82" s="93"/>
      <c r="L82" s="93"/>
      <c r="M82" s="93"/>
      <c r="N82" s="93"/>
      <c r="O82" s="93"/>
      <c r="P82" s="93"/>
      <c r="Q82" s="93"/>
      <c r="R82" s="93"/>
    </row>
    <row r="83" spans="2:18" s="3" customFormat="1" ht="15">
      <c r="B83" s="6"/>
      <c r="C83" s="6"/>
      <c r="D83" s="93"/>
      <c r="E83" s="93"/>
      <c r="F83" s="93"/>
      <c r="G83" s="93"/>
      <c r="H83" s="93"/>
      <c r="I83" s="93"/>
      <c r="J83" s="93"/>
      <c r="K83" s="93"/>
      <c r="L83" s="93"/>
      <c r="M83" s="93"/>
      <c r="N83" s="93"/>
      <c r="O83" s="93"/>
      <c r="P83" s="93"/>
      <c r="Q83" s="93"/>
      <c r="R83" s="93"/>
    </row>
    <row r="84" spans="2:18" s="3" customFormat="1" ht="15">
      <c r="B84" s="6"/>
      <c r="C84" s="6"/>
      <c r="D84" s="93"/>
      <c r="E84" s="93"/>
      <c r="F84" s="93"/>
      <c r="G84" s="93"/>
      <c r="H84" s="93"/>
      <c r="I84" s="93"/>
      <c r="J84" s="93"/>
      <c r="K84" s="93"/>
      <c r="L84" s="93"/>
      <c r="M84" s="93"/>
      <c r="N84" s="93"/>
      <c r="O84" s="93"/>
      <c r="P84" s="93"/>
      <c r="Q84" s="93"/>
      <c r="R84" s="93"/>
    </row>
    <row r="85" spans="2:18" s="3" customFormat="1" ht="15">
      <c r="B85" s="6"/>
      <c r="C85" s="6"/>
      <c r="D85" s="93"/>
      <c r="E85" s="93"/>
      <c r="F85" s="93"/>
      <c r="G85" s="93"/>
      <c r="H85" s="93"/>
      <c r="I85" s="93"/>
      <c r="J85" s="93"/>
      <c r="K85" s="93"/>
      <c r="L85" s="93"/>
      <c r="M85" s="93"/>
      <c r="N85" s="93"/>
      <c r="O85" s="93"/>
      <c r="P85" s="93"/>
      <c r="Q85" s="93"/>
      <c r="R85" s="93"/>
    </row>
    <row r="86" spans="2:18" s="3" customFormat="1" ht="15">
      <c r="B86" s="6"/>
      <c r="C86" s="6"/>
      <c r="D86" s="93"/>
      <c r="E86" s="93"/>
      <c r="F86" s="93"/>
      <c r="G86" s="93"/>
      <c r="H86" s="93"/>
      <c r="I86" s="93"/>
      <c r="J86" s="93"/>
      <c r="K86" s="93"/>
      <c r="L86" s="93"/>
      <c r="M86" s="93"/>
      <c r="N86" s="93"/>
      <c r="O86" s="93"/>
      <c r="P86" s="93"/>
      <c r="Q86" s="93"/>
      <c r="R86" s="93"/>
    </row>
    <row r="87" spans="2:18" s="3" customFormat="1" ht="15">
      <c r="B87" s="6"/>
      <c r="C87" s="6"/>
      <c r="D87" s="93"/>
      <c r="E87" s="93"/>
      <c r="F87" s="93"/>
      <c r="G87" s="93"/>
      <c r="H87" s="93"/>
      <c r="I87" s="93"/>
      <c r="J87" s="93"/>
      <c r="K87" s="93"/>
      <c r="L87" s="93"/>
      <c r="M87" s="93"/>
      <c r="N87" s="93"/>
      <c r="O87" s="93"/>
      <c r="P87" s="93"/>
      <c r="Q87" s="93"/>
      <c r="R87" s="93"/>
    </row>
    <row r="88" spans="2:18" s="3" customFormat="1" ht="15">
      <c r="B88" s="6"/>
      <c r="C88" s="6"/>
      <c r="D88" s="93"/>
      <c r="E88" s="93"/>
      <c r="F88" s="93"/>
      <c r="G88" s="93"/>
      <c r="H88" s="93"/>
      <c r="I88" s="93"/>
      <c r="J88" s="93"/>
      <c r="K88" s="93"/>
      <c r="L88" s="93"/>
      <c r="M88" s="93"/>
      <c r="N88" s="93"/>
      <c r="O88" s="93"/>
      <c r="P88" s="93"/>
      <c r="Q88" s="93"/>
      <c r="R88" s="93"/>
    </row>
    <row r="89" spans="2:18" s="3" customFormat="1" ht="15">
      <c r="B89" s="6"/>
      <c r="C89" s="6"/>
      <c r="D89" s="93"/>
      <c r="E89" s="93"/>
      <c r="F89" s="93"/>
      <c r="G89" s="93"/>
      <c r="H89" s="93"/>
      <c r="I89" s="93"/>
      <c r="J89" s="93"/>
      <c r="K89" s="93"/>
      <c r="L89" s="93"/>
      <c r="M89" s="93"/>
      <c r="N89" s="93"/>
      <c r="O89" s="93"/>
      <c r="P89" s="93"/>
      <c r="Q89" s="93"/>
      <c r="R89" s="93"/>
    </row>
    <row r="90" spans="2:18" s="3" customFormat="1" ht="15">
      <c r="B90" s="6"/>
      <c r="C90" s="6"/>
      <c r="D90" s="93"/>
      <c r="E90" s="93"/>
      <c r="F90" s="93"/>
      <c r="G90" s="93"/>
      <c r="H90" s="93"/>
      <c r="I90" s="93"/>
      <c r="J90" s="93"/>
      <c r="K90" s="93"/>
      <c r="L90" s="93"/>
      <c r="M90" s="93"/>
      <c r="N90" s="93"/>
      <c r="O90" s="93"/>
      <c r="P90" s="93"/>
      <c r="Q90" s="93"/>
      <c r="R90" s="93"/>
    </row>
    <row r="91" spans="2:18" s="3" customFormat="1" ht="15">
      <c r="B91" s="6"/>
      <c r="C91" s="6"/>
      <c r="D91" s="93"/>
      <c r="E91" s="93"/>
      <c r="F91" s="93"/>
      <c r="G91" s="93"/>
      <c r="H91" s="93"/>
      <c r="I91" s="93"/>
      <c r="J91" s="93"/>
      <c r="K91" s="93"/>
      <c r="L91" s="93"/>
      <c r="M91" s="93"/>
      <c r="N91" s="93"/>
      <c r="O91" s="93"/>
      <c r="P91" s="93"/>
      <c r="Q91" s="93"/>
      <c r="R91" s="93"/>
    </row>
    <row r="92" spans="2:18" s="3" customFormat="1" ht="15">
      <c r="B92" s="6"/>
      <c r="C92" s="6"/>
      <c r="D92" s="93"/>
      <c r="E92" s="93"/>
      <c r="F92" s="93"/>
      <c r="G92" s="93"/>
      <c r="H92" s="93"/>
      <c r="I92" s="93"/>
      <c r="J92" s="93"/>
      <c r="K92" s="93"/>
      <c r="L92" s="93"/>
      <c r="M92" s="93"/>
      <c r="N92" s="93"/>
      <c r="O92" s="93"/>
      <c r="P92" s="93"/>
      <c r="Q92" s="93"/>
      <c r="R92" s="93"/>
    </row>
    <row r="93" spans="2:18" s="3" customFormat="1" ht="15">
      <c r="B93" s="6"/>
      <c r="C93" s="6"/>
      <c r="D93" s="93"/>
      <c r="E93" s="93"/>
      <c r="F93" s="93"/>
      <c r="G93" s="93"/>
      <c r="H93" s="93"/>
      <c r="I93" s="93"/>
      <c r="J93" s="93"/>
      <c r="K93" s="93"/>
      <c r="L93" s="93"/>
      <c r="M93" s="93"/>
      <c r="N93" s="93"/>
      <c r="O93" s="93"/>
      <c r="P93" s="93"/>
      <c r="Q93" s="93"/>
      <c r="R93" s="93"/>
    </row>
    <row r="94" spans="2:18" s="3" customFormat="1" ht="15">
      <c r="B94" s="6"/>
      <c r="C94" s="6"/>
      <c r="D94" s="93"/>
      <c r="E94" s="93"/>
      <c r="F94" s="93"/>
      <c r="G94" s="93"/>
      <c r="H94" s="93"/>
      <c r="I94" s="93"/>
      <c r="J94" s="93"/>
      <c r="K94" s="93"/>
      <c r="L94" s="93"/>
      <c r="M94" s="93"/>
      <c r="N94" s="93"/>
      <c r="O94" s="93"/>
      <c r="P94" s="93"/>
      <c r="Q94" s="93"/>
      <c r="R94" s="93"/>
    </row>
    <row r="95" spans="2:18" s="3" customFormat="1" ht="15">
      <c r="B95" s="6"/>
      <c r="C95" s="6"/>
      <c r="D95" s="93"/>
      <c r="E95" s="93"/>
      <c r="F95" s="93"/>
      <c r="G95" s="93"/>
      <c r="H95" s="93"/>
      <c r="I95" s="93"/>
      <c r="J95" s="93"/>
      <c r="K95" s="93"/>
      <c r="L95" s="93"/>
      <c r="M95" s="93"/>
      <c r="N95" s="93"/>
      <c r="O95" s="93"/>
      <c r="P95" s="93"/>
      <c r="Q95" s="93"/>
      <c r="R95" s="93"/>
    </row>
    <row r="96" spans="2:18" s="3" customFormat="1" ht="15">
      <c r="B96" s="6"/>
      <c r="C96" s="6"/>
      <c r="D96" s="93"/>
      <c r="E96" s="93"/>
      <c r="F96" s="93"/>
      <c r="G96" s="93"/>
      <c r="H96" s="93"/>
      <c r="I96" s="93"/>
      <c r="J96" s="93"/>
      <c r="K96" s="93"/>
      <c r="L96" s="93"/>
      <c r="M96" s="93"/>
      <c r="N96" s="93"/>
      <c r="O96" s="93"/>
      <c r="P96" s="93"/>
      <c r="Q96" s="93"/>
      <c r="R96" s="93"/>
    </row>
    <row r="97" spans="2:18" s="3" customFormat="1" ht="15">
      <c r="B97" s="6"/>
      <c r="C97" s="6"/>
      <c r="D97" s="93"/>
      <c r="E97" s="93"/>
      <c r="F97" s="93"/>
      <c r="G97" s="93"/>
      <c r="H97" s="93"/>
      <c r="I97" s="93"/>
      <c r="J97" s="93"/>
      <c r="K97" s="93"/>
      <c r="L97" s="93"/>
      <c r="M97" s="93"/>
      <c r="N97" s="93"/>
      <c r="O97" s="93"/>
      <c r="P97" s="93"/>
      <c r="Q97" s="93"/>
      <c r="R97" s="93"/>
    </row>
    <row r="98" spans="2:18" s="3" customFormat="1" ht="15">
      <c r="B98" s="6"/>
      <c r="C98" s="6"/>
      <c r="D98" s="93"/>
      <c r="E98" s="93"/>
      <c r="F98" s="93"/>
      <c r="G98" s="93"/>
      <c r="H98" s="93"/>
      <c r="I98" s="93"/>
      <c r="J98" s="93"/>
      <c r="K98" s="93"/>
      <c r="L98" s="93"/>
      <c r="M98" s="93"/>
      <c r="N98" s="93"/>
      <c r="O98" s="93"/>
      <c r="P98" s="93"/>
      <c r="Q98" s="93"/>
      <c r="R98" s="93"/>
    </row>
    <row r="99" spans="2:18" s="3" customFormat="1" ht="15">
      <c r="B99" s="6"/>
      <c r="C99" s="6"/>
      <c r="D99" s="93"/>
      <c r="E99" s="93"/>
      <c r="F99" s="93"/>
      <c r="G99" s="93"/>
      <c r="H99" s="93"/>
      <c r="I99" s="93"/>
      <c r="J99" s="93"/>
      <c r="K99" s="93"/>
      <c r="L99" s="93"/>
      <c r="M99" s="93"/>
      <c r="N99" s="93"/>
      <c r="O99" s="93"/>
      <c r="P99" s="93"/>
      <c r="Q99" s="93"/>
      <c r="R99" s="93"/>
    </row>
    <row r="100" spans="2:18" s="3" customFormat="1" ht="15">
      <c r="B100" s="6"/>
      <c r="C100" s="6"/>
      <c r="D100" s="93"/>
      <c r="E100" s="93"/>
      <c r="F100" s="93"/>
      <c r="G100" s="93"/>
      <c r="H100" s="93"/>
      <c r="I100" s="93"/>
      <c r="J100" s="93"/>
      <c r="K100" s="93"/>
      <c r="L100" s="93"/>
      <c r="M100" s="93"/>
      <c r="N100" s="93"/>
      <c r="O100" s="93"/>
      <c r="P100" s="93"/>
      <c r="Q100" s="93"/>
      <c r="R100" s="93"/>
    </row>
    <row r="101" spans="2:18" s="3" customFormat="1" ht="15">
      <c r="B101" s="6"/>
      <c r="C101" s="6"/>
      <c r="D101" s="93"/>
      <c r="F101" s="9"/>
      <c r="G101" s="9"/>
      <c r="K101" s="93"/>
      <c r="L101" s="93"/>
      <c r="M101" s="93"/>
      <c r="N101" s="93"/>
      <c r="O101" s="93"/>
      <c r="P101" s="93"/>
      <c r="Q101" s="93"/>
      <c r="R101" s="93"/>
    </row>
    <row r="102" spans="2:18" s="3" customFormat="1" ht="15">
      <c r="B102" s="6"/>
      <c r="C102" s="6"/>
      <c r="D102" s="93"/>
      <c r="F102" s="9"/>
      <c r="G102" s="9"/>
      <c r="K102" s="93"/>
      <c r="L102" s="93"/>
      <c r="M102" s="93"/>
      <c r="N102" s="93"/>
      <c r="O102" s="93"/>
      <c r="P102" s="93"/>
      <c r="Q102" s="93"/>
      <c r="R102" s="93"/>
    </row>
    <row r="103" spans="2:11" s="3" customFormat="1" ht="15">
      <c r="B103" s="6"/>
      <c r="C103" s="6"/>
      <c r="F103" s="9"/>
      <c r="G103" s="9"/>
      <c r="K103" s="93"/>
    </row>
    <row r="104" spans="2:11" s="3" customFormat="1" ht="15">
      <c r="B104" s="6"/>
      <c r="C104" s="6"/>
      <c r="F104" s="9"/>
      <c r="G104" s="9"/>
      <c r="K104" s="93"/>
    </row>
    <row r="105" spans="2:7" s="3" customFormat="1" ht="15">
      <c r="B105" s="6"/>
      <c r="C105" s="6"/>
      <c r="F105" s="9"/>
      <c r="G105" s="9"/>
    </row>
    <row r="106" spans="2:7" s="3" customFormat="1" ht="15">
      <c r="B106" s="6"/>
      <c r="C106" s="6"/>
      <c r="F106" s="9"/>
      <c r="G106" s="9"/>
    </row>
    <row r="107" spans="2:7" s="3" customFormat="1" ht="15">
      <c r="B107" s="6"/>
      <c r="C107" s="6"/>
      <c r="F107" s="9"/>
      <c r="G107" s="9"/>
    </row>
    <row r="108" spans="2:7" s="3" customFormat="1" ht="15">
      <c r="B108" s="6"/>
      <c r="C108" s="6"/>
      <c r="F108" s="9"/>
      <c r="G108" s="9"/>
    </row>
    <row r="109" spans="2:7" s="3" customFormat="1" ht="15">
      <c r="B109" s="6"/>
      <c r="C109" s="6"/>
      <c r="F109" s="9"/>
      <c r="G109" s="9"/>
    </row>
    <row r="110" spans="2:7" s="3" customFormat="1" ht="15">
      <c r="B110" s="6"/>
      <c r="C110" s="6"/>
      <c r="F110" s="9"/>
      <c r="G110" s="9"/>
    </row>
    <row r="111" spans="2:7" s="3" customFormat="1" ht="15">
      <c r="B111" s="6"/>
      <c r="C111" s="6"/>
      <c r="F111" s="9"/>
      <c r="G111" s="9"/>
    </row>
    <row r="112" spans="2:7" s="3" customFormat="1" ht="15">
      <c r="B112" s="6"/>
      <c r="C112" s="6"/>
      <c r="F112" s="9"/>
      <c r="G112" s="9"/>
    </row>
    <row r="113" spans="2:7" s="3" customFormat="1" ht="15">
      <c r="B113" s="6"/>
      <c r="C113" s="6"/>
      <c r="F113" s="9"/>
      <c r="G113" s="9"/>
    </row>
    <row r="114" spans="2:7" s="3" customFormat="1" ht="15">
      <c r="B114" s="6"/>
      <c r="C114" s="6"/>
      <c r="F114" s="9"/>
      <c r="G114" s="9"/>
    </row>
    <row r="115" spans="2:7" s="3" customFormat="1" ht="15">
      <c r="B115" s="6"/>
      <c r="C115" s="6"/>
      <c r="F115" s="9"/>
      <c r="G115" s="9"/>
    </row>
    <row r="116" spans="2:7" s="3" customFormat="1" ht="15">
      <c r="B116" s="6"/>
      <c r="C116" s="6"/>
      <c r="F116" s="9"/>
      <c r="G116" s="9"/>
    </row>
    <row r="117" spans="2:7" s="3" customFormat="1" ht="15">
      <c r="B117" s="6"/>
      <c r="C117" s="6"/>
      <c r="F117" s="9"/>
      <c r="G117" s="9"/>
    </row>
    <row r="118" spans="2:7" s="3" customFormat="1" ht="15">
      <c r="B118" s="6"/>
      <c r="C118" s="6"/>
      <c r="F118" s="9"/>
      <c r="G118" s="9"/>
    </row>
    <row r="119" spans="2:7" s="3" customFormat="1" ht="15">
      <c r="B119" s="6"/>
      <c r="C119" s="6"/>
      <c r="F119" s="9"/>
      <c r="G119" s="9"/>
    </row>
    <row r="120" spans="2:7" s="3" customFormat="1" ht="15">
      <c r="B120" s="6"/>
      <c r="C120" s="6"/>
      <c r="F120" s="9"/>
      <c r="G120" s="9"/>
    </row>
    <row r="121" spans="2:7" s="3" customFormat="1" ht="15">
      <c r="B121" s="6"/>
      <c r="C121" s="6"/>
      <c r="F121" s="9"/>
      <c r="G121" s="9"/>
    </row>
    <row r="122" spans="2:7" s="3" customFormat="1" ht="15">
      <c r="B122" s="6"/>
      <c r="C122" s="6"/>
      <c r="F122" s="9"/>
      <c r="G122" s="9"/>
    </row>
    <row r="123" spans="2:7" s="3" customFormat="1" ht="15">
      <c r="B123" s="6"/>
      <c r="C123" s="6"/>
      <c r="F123" s="9"/>
      <c r="G123" s="9"/>
    </row>
    <row r="124" spans="2:7" s="3" customFormat="1" ht="15">
      <c r="B124" s="6"/>
      <c r="C124" s="6"/>
      <c r="F124" s="9"/>
      <c r="G124" s="9"/>
    </row>
    <row r="125" spans="2:7" s="3" customFormat="1" ht="15">
      <c r="B125" s="6"/>
      <c r="C125" s="6"/>
      <c r="F125" s="9"/>
      <c r="G125" s="9"/>
    </row>
    <row r="126" spans="2:7" s="3" customFormat="1" ht="15">
      <c r="B126" s="6"/>
      <c r="C126" s="6"/>
      <c r="F126" s="9"/>
      <c r="G126" s="9"/>
    </row>
    <row r="127" spans="2:7" s="3" customFormat="1" ht="15">
      <c r="B127" s="6"/>
      <c r="C127" s="6"/>
      <c r="F127" s="9"/>
      <c r="G127" s="9"/>
    </row>
    <row r="128" spans="2:7" s="3" customFormat="1" ht="15">
      <c r="B128" s="6"/>
      <c r="C128" s="6"/>
      <c r="F128" s="9"/>
      <c r="G128" s="9"/>
    </row>
    <row r="129" spans="2:7" s="3" customFormat="1" ht="15">
      <c r="B129" s="6"/>
      <c r="C129" s="6"/>
      <c r="F129" s="9"/>
      <c r="G129" s="9"/>
    </row>
    <row r="130" spans="2:7" s="3" customFormat="1" ht="15">
      <c r="B130" s="6"/>
      <c r="C130" s="6"/>
      <c r="F130" s="9"/>
      <c r="G130" s="9"/>
    </row>
    <row r="131" spans="2:7" s="3" customFormat="1" ht="15">
      <c r="B131" s="6"/>
      <c r="C131" s="6"/>
      <c r="F131" s="9"/>
      <c r="G131" s="9"/>
    </row>
    <row r="132" spans="2:7" s="3" customFormat="1" ht="15">
      <c r="B132" s="6"/>
      <c r="C132" s="6"/>
      <c r="F132" s="9"/>
      <c r="G132" s="9"/>
    </row>
    <row r="133" spans="2:7" s="3" customFormat="1" ht="15">
      <c r="B133" s="6"/>
      <c r="C133" s="6"/>
      <c r="F133" s="9"/>
      <c r="G133" s="9"/>
    </row>
    <row r="134" spans="2:7" s="3" customFormat="1" ht="15">
      <c r="B134" s="6"/>
      <c r="C134" s="6"/>
      <c r="F134" s="9"/>
      <c r="G134" s="9"/>
    </row>
    <row r="135" spans="2:7" s="3" customFormat="1" ht="15">
      <c r="B135" s="6"/>
      <c r="C135" s="6"/>
      <c r="F135" s="9"/>
      <c r="G135" s="9"/>
    </row>
    <row r="136" spans="2:7" s="3" customFormat="1" ht="15">
      <c r="B136" s="6"/>
      <c r="C136" s="6"/>
      <c r="F136" s="9"/>
      <c r="G136" s="9"/>
    </row>
    <row r="137" spans="2:7" s="3" customFormat="1" ht="15">
      <c r="B137" s="6"/>
      <c r="C137" s="6"/>
      <c r="F137" s="9"/>
      <c r="G137" s="9"/>
    </row>
    <row r="138" spans="2:7" s="3" customFormat="1" ht="15">
      <c r="B138" s="6"/>
      <c r="C138" s="6"/>
      <c r="F138" s="9"/>
      <c r="G138" s="9"/>
    </row>
    <row r="139" spans="2:7" s="3" customFormat="1" ht="15">
      <c r="B139" s="6"/>
      <c r="C139" s="6"/>
      <c r="F139" s="9"/>
      <c r="G139" s="9"/>
    </row>
    <row r="140" spans="2:7" s="3" customFormat="1" ht="15">
      <c r="B140" s="6"/>
      <c r="C140" s="6"/>
      <c r="F140" s="9"/>
      <c r="G140" s="9"/>
    </row>
    <row r="141" spans="2:7" s="3" customFormat="1" ht="15">
      <c r="B141" s="6"/>
      <c r="C141" s="6"/>
      <c r="F141" s="9"/>
      <c r="G141" s="9"/>
    </row>
    <row r="142" spans="2:7" s="3" customFormat="1" ht="15">
      <c r="B142" s="6"/>
      <c r="C142" s="6"/>
      <c r="F142" s="9"/>
      <c r="G142" s="9"/>
    </row>
    <row r="143" spans="2:7" s="3" customFormat="1" ht="15">
      <c r="B143" s="6"/>
      <c r="C143" s="6"/>
      <c r="F143" s="9"/>
      <c r="G143" s="9"/>
    </row>
    <row r="144" spans="2:7" s="3" customFormat="1" ht="15">
      <c r="B144" s="6"/>
      <c r="C144" s="6"/>
      <c r="F144" s="9"/>
      <c r="G144" s="9"/>
    </row>
    <row r="145" spans="2:7" s="3" customFormat="1" ht="15">
      <c r="B145" s="6"/>
      <c r="C145" s="6"/>
      <c r="F145" s="9"/>
      <c r="G145" s="9"/>
    </row>
    <row r="146" spans="2:7" s="3" customFormat="1" ht="15">
      <c r="B146" s="6"/>
      <c r="C146" s="6"/>
      <c r="F146" s="9"/>
      <c r="G146" s="9"/>
    </row>
    <row r="147" spans="2:7" s="3" customFormat="1" ht="15">
      <c r="B147" s="6"/>
      <c r="C147" s="6"/>
      <c r="F147" s="9"/>
      <c r="G147" s="9"/>
    </row>
    <row r="148" spans="2:7" s="3" customFormat="1" ht="15">
      <c r="B148" s="6"/>
      <c r="C148" s="6"/>
      <c r="F148" s="9"/>
      <c r="G148" s="9"/>
    </row>
    <row r="149" spans="2:7" s="3" customFormat="1" ht="15">
      <c r="B149" s="6"/>
      <c r="C149" s="6"/>
      <c r="F149" s="9"/>
      <c r="G149" s="9"/>
    </row>
    <row r="150" spans="2:7" s="3" customFormat="1" ht="15">
      <c r="B150" s="6"/>
      <c r="C150" s="6"/>
      <c r="F150" s="9"/>
      <c r="G150" s="9"/>
    </row>
    <row r="151" spans="2:7" s="3" customFormat="1" ht="15">
      <c r="B151" s="6"/>
      <c r="C151" s="6"/>
      <c r="F151" s="9"/>
      <c r="G151" s="9"/>
    </row>
    <row r="152" spans="2:7" s="3" customFormat="1" ht="15">
      <c r="B152" s="6"/>
      <c r="C152" s="6"/>
      <c r="F152" s="9"/>
      <c r="G152" s="9"/>
    </row>
    <row r="153" spans="2:7" s="3" customFormat="1" ht="15">
      <c r="B153" s="6"/>
      <c r="C153" s="6"/>
      <c r="F153" s="9"/>
      <c r="G153" s="9"/>
    </row>
    <row r="154" spans="2:7" s="3" customFormat="1" ht="15">
      <c r="B154" s="6"/>
      <c r="C154" s="6"/>
      <c r="F154" s="9"/>
      <c r="G154" s="9"/>
    </row>
    <row r="155" spans="2:7" s="3" customFormat="1" ht="15">
      <c r="B155" s="6"/>
      <c r="C155" s="6"/>
      <c r="F155" s="9"/>
      <c r="G155" s="9"/>
    </row>
    <row r="156" spans="2:7" s="3" customFormat="1" ht="15">
      <c r="B156" s="6"/>
      <c r="C156" s="6"/>
      <c r="F156" s="9"/>
      <c r="G156" s="9"/>
    </row>
    <row r="157" spans="2:7" s="3" customFormat="1" ht="15">
      <c r="B157" s="6"/>
      <c r="C157" s="6"/>
      <c r="F157" s="9"/>
      <c r="G157" s="9"/>
    </row>
    <row r="158" spans="2:7" s="3" customFormat="1" ht="15">
      <c r="B158" s="6"/>
      <c r="C158" s="6"/>
      <c r="F158" s="9"/>
      <c r="G158" s="9"/>
    </row>
    <row r="159" spans="2:7" s="3" customFormat="1" ht="15">
      <c r="B159" s="6"/>
      <c r="C159" s="6"/>
      <c r="F159" s="9"/>
      <c r="G159" s="9"/>
    </row>
    <row r="160" spans="2:7" s="3" customFormat="1" ht="15">
      <c r="B160" s="6"/>
      <c r="C160" s="6"/>
      <c r="F160" s="9"/>
      <c r="G160" s="9"/>
    </row>
    <row r="161" spans="2:7" s="3" customFormat="1" ht="15">
      <c r="B161" s="6"/>
      <c r="C161" s="6"/>
      <c r="F161" s="9"/>
      <c r="G161" s="9"/>
    </row>
    <row r="162" spans="2:7" s="3" customFormat="1" ht="15">
      <c r="B162" s="6"/>
      <c r="C162" s="6"/>
      <c r="F162" s="9"/>
      <c r="G162" s="9"/>
    </row>
    <row r="163" spans="2:7" s="3" customFormat="1" ht="15">
      <c r="B163" s="6"/>
      <c r="C163" s="6"/>
      <c r="F163" s="9"/>
      <c r="G163" s="9"/>
    </row>
    <row r="164" spans="2:7" s="3" customFormat="1" ht="15">
      <c r="B164" s="6"/>
      <c r="C164" s="6"/>
      <c r="F164" s="9"/>
      <c r="G164" s="9"/>
    </row>
    <row r="165" spans="2:7" s="3" customFormat="1" ht="15">
      <c r="B165" s="6"/>
      <c r="C165" s="6"/>
      <c r="F165" s="9"/>
      <c r="G165" s="9"/>
    </row>
    <row r="166" spans="2:7" s="3" customFormat="1" ht="15">
      <c r="B166" s="6"/>
      <c r="C166" s="6"/>
      <c r="F166" s="9"/>
      <c r="G166" s="9"/>
    </row>
    <row r="167" spans="2:7" s="3" customFormat="1" ht="15">
      <c r="B167" s="6"/>
      <c r="C167" s="6"/>
      <c r="F167" s="9"/>
      <c r="G167" s="9"/>
    </row>
    <row r="168" spans="2:7" s="3" customFormat="1" ht="15">
      <c r="B168" s="6"/>
      <c r="C168" s="6"/>
      <c r="F168" s="9"/>
      <c r="G168" s="9"/>
    </row>
    <row r="169" spans="2:7" s="3" customFormat="1" ht="15">
      <c r="B169" s="6"/>
      <c r="C169" s="6"/>
      <c r="F169" s="9"/>
      <c r="G169" s="9"/>
    </row>
    <row r="170" spans="2:7" s="3" customFormat="1" ht="15">
      <c r="B170" s="6"/>
      <c r="C170" s="6"/>
      <c r="F170" s="9"/>
      <c r="G170" s="9"/>
    </row>
    <row r="171" spans="2:7" s="3" customFormat="1" ht="15">
      <c r="B171" s="6"/>
      <c r="C171" s="6"/>
      <c r="F171" s="9"/>
      <c r="G171" s="9"/>
    </row>
    <row r="172" spans="2:7" s="3" customFormat="1" ht="15">
      <c r="B172" s="6"/>
      <c r="C172" s="6"/>
      <c r="F172" s="9"/>
      <c r="G172" s="9"/>
    </row>
    <row r="173" spans="2:7" s="3" customFormat="1" ht="15">
      <c r="B173" s="6"/>
      <c r="C173" s="6"/>
      <c r="F173" s="9"/>
      <c r="G173" s="9"/>
    </row>
    <row r="174" spans="2:7" s="3" customFormat="1" ht="15">
      <c r="B174" s="6"/>
      <c r="C174" s="6"/>
      <c r="F174" s="9"/>
      <c r="G174" s="9"/>
    </row>
    <row r="175" spans="2:7" s="3" customFormat="1" ht="15">
      <c r="B175" s="6"/>
      <c r="C175" s="6"/>
      <c r="F175" s="9"/>
      <c r="G175" s="9"/>
    </row>
    <row r="176" spans="2:7" s="3" customFormat="1" ht="15">
      <c r="B176" s="6"/>
      <c r="C176" s="6"/>
      <c r="F176" s="9"/>
      <c r="G176" s="9"/>
    </row>
    <row r="177" spans="2:7" s="3" customFormat="1" ht="15">
      <c r="B177" s="6"/>
      <c r="C177" s="6"/>
      <c r="F177" s="9"/>
      <c r="G177" s="9"/>
    </row>
    <row r="178" spans="2:7" s="3" customFormat="1" ht="15">
      <c r="B178" s="6"/>
      <c r="C178" s="6"/>
      <c r="F178" s="9"/>
      <c r="G178" s="9"/>
    </row>
    <row r="179" spans="2:7" s="3" customFormat="1" ht="15">
      <c r="B179" s="6"/>
      <c r="C179" s="6"/>
      <c r="F179" s="9"/>
      <c r="G179" s="9"/>
    </row>
    <row r="180" spans="2:7" s="3" customFormat="1" ht="15">
      <c r="B180" s="6"/>
      <c r="C180" s="6"/>
      <c r="F180" s="9"/>
      <c r="G180" s="9"/>
    </row>
    <row r="181" spans="2:7" s="3" customFormat="1" ht="15">
      <c r="B181" s="6"/>
      <c r="C181" s="6"/>
      <c r="F181" s="9"/>
      <c r="G181" s="9"/>
    </row>
    <row r="182" spans="2:7" s="3" customFormat="1" ht="15">
      <c r="B182" s="6"/>
      <c r="C182" s="6"/>
      <c r="F182" s="9"/>
      <c r="G182" s="9"/>
    </row>
    <row r="183" spans="2:7" s="3" customFormat="1" ht="15">
      <c r="B183" s="6"/>
      <c r="C183" s="6"/>
      <c r="F183" s="9"/>
      <c r="G183" s="9"/>
    </row>
    <row r="184" spans="2:7" s="3" customFormat="1" ht="15">
      <c r="B184" s="6"/>
      <c r="C184" s="6"/>
      <c r="F184" s="9"/>
      <c r="G184" s="9"/>
    </row>
    <row r="185" spans="2:7" s="3" customFormat="1" ht="15">
      <c r="B185" s="6"/>
      <c r="C185" s="6"/>
      <c r="F185" s="9"/>
      <c r="G185" s="9"/>
    </row>
    <row r="186" spans="2:7" s="3" customFormat="1" ht="15">
      <c r="B186" s="6"/>
      <c r="C186" s="6"/>
      <c r="F186" s="9"/>
      <c r="G186" s="9"/>
    </row>
    <row r="187" spans="2:7" s="3" customFormat="1" ht="15">
      <c r="B187" s="6"/>
      <c r="C187" s="6"/>
      <c r="F187" s="9"/>
      <c r="G187" s="9"/>
    </row>
    <row r="188" spans="2:7" s="3" customFormat="1" ht="15">
      <c r="B188" s="6"/>
      <c r="C188" s="6"/>
      <c r="F188" s="9"/>
      <c r="G188" s="9"/>
    </row>
    <row r="189" spans="2:7" s="3" customFormat="1" ht="15">
      <c r="B189" s="6"/>
      <c r="C189" s="6"/>
      <c r="F189" s="9"/>
      <c r="G189" s="9"/>
    </row>
    <row r="190" spans="2:7" s="3" customFormat="1" ht="15">
      <c r="B190" s="6"/>
      <c r="C190" s="6"/>
      <c r="F190" s="9"/>
      <c r="G190" s="9"/>
    </row>
    <row r="191" spans="2:7" s="3" customFormat="1" ht="15">
      <c r="B191" s="6"/>
      <c r="C191" s="6"/>
      <c r="F191" s="9"/>
      <c r="G191" s="9"/>
    </row>
    <row r="192" spans="2:7" s="3" customFormat="1" ht="15">
      <c r="B192" s="6"/>
      <c r="C192" s="6"/>
      <c r="F192" s="9"/>
      <c r="G192" s="9"/>
    </row>
    <row r="193" spans="2:7" s="3" customFormat="1" ht="15">
      <c r="B193" s="6"/>
      <c r="C193" s="6"/>
      <c r="F193" s="9"/>
      <c r="G193" s="9"/>
    </row>
    <row r="194" spans="2:10" s="3" customFormat="1" ht="15">
      <c r="B194" s="6"/>
      <c r="C194" s="6"/>
      <c r="E194" s="1"/>
      <c r="F194" s="10"/>
      <c r="G194" s="10"/>
      <c r="H194" s="1"/>
      <c r="I194" s="1"/>
      <c r="J194" s="1"/>
    </row>
    <row r="195" spans="2:10" s="3" customFormat="1" ht="15">
      <c r="B195" s="6"/>
      <c r="C195" s="6"/>
      <c r="E195" s="1"/>
      <c r="F195" s="10"/>
      <c r="G195" s="10"/>
      <c r="H195" s="1"/>
      <c r="I195" s="1"/>
      <c r="J195" s="1"/>
    </row>
    <row r="196" spans="2:25" s="3" customFormat="1" ht="15">
      <c r="B196" s="6"/>
      <c r="C196" s="6"/>
      <c r="D196" s="1"/>
      <c r="E196" s="1"/>
      <c r="F196" s="10"/>
      <c r="G196" s="10"/>
      <c r="H196" s="1"/>
      <c r="I196" s="1"/>
      <c r="J196" s="1"/>
      <c r="L196" s="1"/>
      <c r="M196" s="1"/>
      <c r="N196" s="1"/>
      <c r="O196" s="1"/>
      <c r="P196" s="1"/>
      <c r="Q196" s="1"/>
      <c r="R196" s="1"/>
      <c r="S196" s="1"/>
      <c r="T196" s="1"/>
      <c r="U196" s="1"/>
      <c r="V196" s="1"/>
      <c r="W196" s="1"/>
      <c r="X196" s="1"/>
      <c r="Y196" s="1"/>
    </row>
    <row r="197" spans="2:25" s="3" customFormat="1" ht="15">
      <c r="B197" s="6"/>
      <c r="C197" s="6"/>
      <c r="D197" s="1"/>
      <c r="E197" s="1"/>
      <c r="F197" s="10"/>
      <c r="G197" s="10"/>
      <c r="H197" s="1"/>
      <c r="I197" s="1"/>
      <c r="J197" s="1"/>
      <c r="L197" s="1"/>
      <c r="M197" s="1"/>
      <c r="N197" s="1"/>
      <c r="O197" s="1"/>
      <c r="P197" s="1"/>
      <c r="Q197" s="1"/>
      <c r="R197" s="1"/>
      <c r="S197" s="1"/>
      <c r="T197" s="1"/>
      <c r="U197" s="1"/>
      <c r="V197" s="1"/>
      <c r="W197" s="1"/>
      <c r="X197" s="1"/>
      <c r="Y197" s="1"/>
    </row>
  </sheetData>
  <sheetProtection sheet="1"/>
  <mergeCells count="49">
    <mergeCell ref="M44:N44"/>
    <mergeCell ref="O44:P44"/>
    <mergeCell ref="Q44:R44"/>
    <mergeCell ref="N50:Q50"/>
    <mergeCell ref="M15:Q15"/>
    <mergeCell ref="M46:N46"/>
    <mergeCell ref="O46:P46"/>
    <mergeCell ref="Q46:R46"/>
    <mergeCell ref="O47:P47"/>
    <mergeCell ref="O41:P41"/>
    <mergeCell ref="N51:Q51"/>
    <mergeCell ref="O40:P40"/>
    <mergeCell ref="M47:N47"/>
    <mergeCell ref="M45:N45"/>
    <mergeCell ref="O45:P45"/>
    <mergeCell ref="M48:N48"/>
    <mergeCell ref="O48:P48"/>
    <mergeCell ref="Q48:R48"/>
    <mergeCell ref="Q45:R45"/>
    <mergeCell ref="Q47:R47"/>
    <mergeCell ref="X39:X40"/>
    <mergeCell ref="Q40:R40"/>
    <mergeCell ref="M41:N41"/>
    <mergeCell ref="W39:W40"/>
    <mergeCell ref="M43:N43"/>
    <mergeCell ref="O43:P43"/>
    <mergeCell ref="Q43:R43"/>
    <mergeCell ref="M42:N42"/>
    <mergeCell ref="O42:P42"/>
    <mergeCell ref="Q42:R42"/>
    <mergeCell ref="D5:E5"/>
    <mergeCell ref="L13:Q13"/>
    <mergeCell ref="E36:J36"/>
    <mergeCell ref="L33:S33"/>
    <mergeCell ref="Q41:R41"/>
    <mergeCell ref="E33:J33"/>
    <mergeCell ref="E34:J34"/>
    <mergeCell ref="E35:J35"/>
    <mergeCell ref="G38:G39"/>
    <mergeCell ref="Q39:R39"/>
    <mergeCell ref="D7:I7"/>
    <mergeCell ref="N11:O11"/>
    <mergeCell ref="N10:O10"/>
    <mergeCell ref="E38:E39"/>
    <mergeCell ref="F38:F39"/>
    <mergeCell ref="O39:P39"/>
    <mergeCell ref="M39:N40"/>
    <mergeCell ref="L34:S38"/>
    <mergeCell ref="E10:F10"/>
  </mergeCells>
  <dataValidations count="2">
    <dataValidation type="decimal" allowBlank="1" showInputMessage="1" showErrorMessage="1" error="Emissiont factor must be either 50% or 100%" sqref="G10">
      <formula1>0.5</formula1>
      <formula2>1</formula2>
    </dataValidation>
    <dataValidation type="decimal" allowBlank="1" showInputMessage="1" showErrorMessage="1" error="Emission factor cannot be larger than 100%" sqref="I15:I27">
      <formula1>0</formula1>
      <formula2>1</formula2>
    </dataValidation>
  </dataValidations>
  <printOptions horizontalCentered="1"/>
  <pageMargins left="0.5" right="0.5" top="0.236220472440945" bottom="0.196850393700787" header="0.511811023622047" footer="0.511811023622047"/>
  <pageSetup fitToHeight="1" fitToWidth="1" orientation="landscape" scale="91" r:id="rId2"/>
  <headerFooter alignWithMargins="0">
    <oddHeader>&amp;R&amp;D</oddHeader>
  </headerFooter>
  <drawing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B1:M28"/>
  <sheetViews>
    <sheetView showGridLines="0" zoomScalePageLayoutView="0" workbookViewId="0" topLeftCell="A1">
      <selection activeCell="A1" sqref="A1"/>
    </sheetView>
  </sheetViews>
  <sheetFormatPr defaultColWidth="11.375" defaultRowHeight="12"/>
  <cols>
    <col min="1" max="1" width="11.375" style="16" customWidth="1"/>
    <col min="2" max="2" width="18.00390625" style="51" customWidth="1"/>
    <col min="3" max="3" width="4.75390625" style="16" customWidth="1"/>
    <col min="4" max="4" width="11.375" style="16" customWidth="1"/>
    <col min="5" max="5" width="24.75390625" style="16" customWidth="1"/>
    <col min="6" max="6" width="17.00390625" style="16" customWidth="1"/>
    <col min="7" max="7" width="16.00390625" style="16" customWidth="1"/>
    <col min="8" max="8" width="14.75390625" style="16" customWidth="1"/>
    <col min="9" max="9" width="10.875" style="16" customWidth="1"/>
    <col min="10" max="10" width="4.375" style="16" customWidth="1"/>
    <col min="11" max="11" width="14.375" style="16" customWidth="1"/>
    <col min="12" max="12" width="24.75390625" style="16" customWidth="1"/>
    <col min="13" max="14" width="33.25390625" style="16" bestFit="1" customWidth="1"/>
    <col min="15" max="15" width="23.375" style="16" bestFit="1" customWidth="1"/>
    <col min="16" max="16384" width="11.375" style="16" customWidth="1"/>
  </cols>
  <sheetData>
    <row r="1" spans="4:11" ht="15">
      <c r="D1" s="417"/>
      <c r="E1" s="417"/>
      <c r="F1" s="417"/>
      <c r="G1" s="417"/>
      <c r="H1" s="417"/>
      <c r="I1" s="417"/>
      <c r="J1" s="417"/>
      <c r="K1" s="417"/>
    </row>
    <row r="2" spans="4:11" ht="15">
      <c r="D2" s="417"/>
      <c r="E2" s="417"/>
      <c r="F2" s="417"/>
      <c r="G2" s="417"/>
      <c r="H2" s="417"/>
      <c r="I2" s="417"/>
      <c r="J2" s="417"/>
      <c r="K2" s="417"/>
    </row>
    <row r="3" spans="4:11" ht="15">
      <c r="D3" s="417"/>
      <c r="E3" s="417"/>
      <c r="F3" s="417"/>
      <c r="G3" s="417"/>
      <c r="H3" s="417"/>
      <c r="I3" s="417"/>
      <c r="J3" s="417"/>
      <c r="K3" s="417"/>
    </row>
    <row r="4" spans="4:11" ht="15.75">
      <c r="D4" s="487" t="s">
        <v>199</v>
      </c>
      <c r="E4" s="487"/>
      <c r="F4" s="455"/>
      <c r="G4" s="417"/>
      <c r="H4" s="417"/>
      <c r="I4" s="417"/>
      <c r="J4" s="417"/>
      <c r="K4" s="417"/>
    </row>
    <row r="5" spans="2:12" s="459" customFormat="1" ht="33.75" customHeight="1">
      <c r="B5" s="458"/>
      <c r="D5" s="456" t="str">
        <f>Instructions!C5</f>
        <v>Version: 3.3, Last Updated: June 1, 2015 by SI, AK, CS &amp; ZI</v>
      </c>
      <c r="E5" s="457"/>
      <c r="F5" s="457"/>
      <c r="G5" s="457"/>
      <c r="H5" s="457"/>
      <c r="I5" s="457"/>
      <c r="J5" s="457"/>
      <c r="K5" s="322"/>
      <c r="L5" s="458"/>
    </row>
    <row r="6" spans="4:12" ht="28.5" customHeight="1">
      <c r="D6" s="590" t="s">
        <v>83</v>
      </c>
      <c r="E6" s="590"/>
      <c r="F6" s="590"/>
      <c r="G6" s="590"/>
      <c r="H6" s="590"/>
      <c r="I6" s="590"/>
      <c r="J6" s="590"/>
      <c r="K6" s="590"/>
      <c r="L6" s="51"/>
    </row>
    <row r="7" spans="4:12" ht="45.75" customHeight="1">
      <c r="D7" s="591" t="s">
        <v>117</v>
      </c>
      <c r="E7" s="592"/>
      <c r="F7" s="592"/>
      <c r="G7" s="592"/>
      <c r="H7" s="592"/>
      <c r="I7" s="592"/>
      <c r="J7" s="592"/>
      <c r="K7" s="593"/>
      <c r="L7" s="51"/>
    </row>
    <row r="8" spans="2:11" ht="19.5" customHeight="1">
      <c r="B8" s="483"/>
      <c r="C8" s="478"/>
      <c r="D8" s="417"/>
      <c r="E8" s="424"/>
      <c r="F8" s="425"/>
      <c r="G8" s="425"/>
      <c r="H8" s="425"/>
      <c r="I8" s="417"/>
      <c r="J8" s="417"/>
      <c r="K8" s="417"/>
    </row>
    <row r="9" spans="2:11" ht="57">
      <c r="B9" s="483"/>
      <c r="C9" s="478"/>
      <c r="D9" s="417"/>
      <c r="E9" s="426" t="s">
        <v>22</v>
      </c>
      <c r="F9" s="426" t="s">
        <v>187</v>
      </c>
      <c r="G9" s="426" t="s">
        <v>188</v>
      </c>
      <c r="H9" s="426" t="s">
        <v>189</v>
      </c>
      <c r="I9" s="417"/>
      <c r="J9" s="417"/>
      <c r="K9" s="417"/>
    </row>
    <row r="10" spans="2:11" ht="15">
      <c r="B10" s="483"/>
      <c r="C10" s="478"/>
      <c r="D10" s="417"/>
      <c r="E10" s="427" t="s">
        <v>32</v>
      </c>
      <c r="F10" s="491">
        <f>'Offset Lithography'!H32</f>
        <v>0</v>
      </c>
      <c r="G10" s="491">
        <f>'Offset Lithography'!J32</f>
        <v>0</v>
      </c>
      <c r="H10" s="491">
        <f>'Offset Lithography'!K32</f>
        <v>0</v>
      </c>
      <c r="I10" s="428"/>
      <c r="J10" s="428"/>
      <c r="K10" s="417"/>
    </row>
    <row r="11" spans="2:11" ht="15">
      <c r="B11" s="483"/>
      <c r="C11" s="478"/>
      <c r="D11" s="417"/>
      <c r="E11" s="427" t="s">
        <v>33</v>
      </c>
      <c r="F11" s="491">
        <f>Rotogravure!H32</f>
        <v>0</v>
      </c>
      <c r="G11" s="491">
        <f>Rotogravure!J32</f>
        <v>0</v>
      </c>
      <c r="H11" s="491">
        <f>Rotogravure!K32</f>
        <v>0</v>
      </c>
      <c r="I11" s="428"/>
      <c r="J11" s="428"/>
      <c r="K11" s="417"/>
    </row>
    <row r="12" spans="2:11" ht="15">
      <c r="B12" s="483"/>
      <c r="C12" s="478"/>
      <c r="D12" s="417"/>
      <c r="E12" s="427" t="s">
        <v>34</v>
      </c>
      <c r="F12" s="491">
        <f>'Web Letterpress'!H32</f>
        <v>0</v>
      </c>
      <c r="G12" s="491">
        <f>'Web Letterpress'!J32</f>
        <v>0</v>
      </c>
      <c r="H12" s="491">
        <f>'Web Letterpress'!K32</f>
        <v>0</v>
      </c>
      <c r="I12" s="429"/>
      <c r="J12" s="429"/>
      <c r="K12" s="417"/>
    </row>
    <row r="13" spans="2:11" ht="15">
      <c r="B13" s="483"/>
      <c r="C13" s="478"/>
      <c r="D13" s="417"/>
      <c r="E13" s="430" t="s">
        <v>35</v>
      </c>
      <c r="F13" s="491">
        <f>Flexography!H32</f>
        <v>0</v>
      </c>
      <c r="G13" s="491">
        <f>Flexography!J32</f>
        <v>0</v>
      </c>
      <c r="H13" s="491">
        <f>Flexography!K32</f>
        <v>0</v>
      </c>
      <c r="I13" s="428"/>
      <c r="J13" s="431"/>
      <c r="K13" s="417"/>
    </row>
    <row r="14" spans="2:11" ht="15">
      <c r="B14" s="483"/>
      <c r="C14" s="478"/>
      <c r="D14" s="417"/>
      <c r="E14" s="430" t="s">
        <v>157</v>
      </c>
      <c r="F14" s="491">
        <f>Digital!H29</f>
        <v>0</v>
      </c>
      <c r="G14" s="491">
        <f>Digital!J29</f>
        <v>0</v>
      </c>
      <c r="H14" s="491">
        <f>Digital!J29</f>
        <v>0</v>
      </c>
      <c r="I14" s="428"/>
      <c r="J14" s="431"/>
      <c r="K14" s="417"/>
    </row>
    <row r="15" spans="2:11" ht="14.25" customHeight="1">
      <c r="B15" s="483"/>
      <c r="C15" s="478"/>
      <c r="D15" s="417"/>
      <c r="E15" s="430" t="s">
        <v>95</v>
      </c>
      <c r="F15" s="491">
        <f>Cleaning!F54</f>
        <v>0</v>
      </c>
      <c r="G15" s="491">
        <v>0</v>
      </c>
      <c r="H15" s="491">
        <f>Cleaning!H54</f>
        <v>0</v>
      </c>
      <c r="I15" s="428"/>
      <c r="J15" s="431"/>
      <c r="K15" s="417"/>
    </row>
    <row r="16" spans="2:11" ht="15">
      <c r="B16" s="483"/>
      <c r="C16" s="478"/>
      <c r="D16" s="417"/>
      <c r="E16" s="432" t="s">
        <v>23</v>
      </c>
      <c r="F16" s="492">
        <f>SUM(F10:F15)</f>
        <v>0</v>
      </c>
      <c r="G16" s="492">
        <f>SUM(G10:G15)</f>
        <v>0</v>
      </c>
      <c r="H16" s="492">
        <f>SUM(H10:H15)</f>
        <v>0</v>
      </c>
      <c r="I16" s="428"/>
      <c r="J16" s="431"/>
      <c r="K16" s="417"/>
    </row>
    <row r="17" spans="2:13" ht="15">
      <c r="B17" s="483"/>
      <c r="C17" s="478"/>
      <c r="D17" s="417"/>
      <c r="E17" s="326" t="s">
        <v>17</v>
      </c>
      <c r="F17" s="433"/>
      <c r="G17" s="433"/>
      <c r="H17" s="433"/>
      <c r="I17" s="417"/>
      <c r="J17" s="417"/>
      <c r="K17" s="428"/>
      <c r="L17" s="71"/>
      <c r="M17" s="72"/>
    </row>
    <row r="18" spans="2:13" ht="15.75">
      <c r="B18" s="483"/>
      <c r="C18" s="478"/>
      <c r="D18" s="417"/>
      <c r="E18" s="434" t="s">
        <v>185</v>
      </c>
      <c r="F18" s="433"/>
      <c r="G18" s="433"/>
      <c r="H18" s="435"/>
      <c r="I18" s="417"/>
      <c r="J18" s="417"/>
      <c r="K18" s="428"/>
      <c r="L18" s="71"/>
      <c r="M18" s="72"/>
    </row>
    <row r="19" spans="2:13" ht="9.75" customHeight="1">
      <c r="B19" s="483"/>
      <c r="C19" s="478"/>
      <c r="E19" s="49"/>
      <c r="F19" s="17"/>
      <c r="G19" s="17"/>
      <c r="H19" s="18"/>
      <c r="K19" s="71"/>
      <c r="L19" s="71"/>
      <c r="M19" s="72"/>
    </row>
    <row r="20" spans="4:8" ht="0.75" customHeight="1" thickBot="1">
      <c r="D20" s="19"/>
      <c r="E20" s="50"/>
      <c r="F20" s="15"/>
      <c r="G20" s="15"/>
      <c r="H20" s="15"/>
    </row>
    <row r="21" spans="4:11" ht="16.5" thickBot="1">
      <c r="D21" s="38"/>
      <c r="E21" s="39" t="s">
        <v>166</v>
      </c>
      <c r="F21" s="40"/>
      <c r="G21" s="40"/>
      <c r="H21" s="40"/>
      <c r="I21" s="41"/>
      <c r="J21" s="42"/>
      <c r="K21" s="417"/>
    </row>
    <row r="22" spans="4:11" ht="19.5" customHeight="1" thickBot="1">
      <c r="D22" s="43"/>
      <c r="E22" s="594" t="s">
        <v>118</v>
      </c>
      <c r="F22" s="596" t="s">
        <v>112</v>
      </c>
      <c r="G22" s="597"/>
      <c r="H22" s="597"/>
      <c r="I22" s="598"/>
      <c r="J22" s="44"/>
      <c r="K22" s="417"/>
    </row>
    <row r="23" spans="4:11" ht="73.5" customHeight="1" thickBot="1">
      <c r="D23" s="43"/>
      <c r="E23" s="595"/>
      <c r="F23" s="418" t="s">
        <v>181</v>
      </c>
      <c r="G23" s="418" t="s">
        <v>182</v>
      </c>
      <c r="H23" s="419" t="s">
        <v>183</v>
      </c>
      <c r="I23" s="419" t="s">
        <v>184</v>
      </c>
      <c r="J23" s="44"/>
      <c r="K23" s="417"/>
    </row>
    <row r="24" spans="4:11" ht="34.5" customHeight="1" thickBot="1">
      <c r="D24" s="43"/>
      <c r="E24" s="420" t="s">
        <v>119</v>
      </c>
      <c r="F24" s="421">
        <v>0</v>
      </c>
      <c r="G24" s="421">
        <f>SUM(F10:F14)</f>
        <v>0</v>
      </c>
      <c r="H24" s="421">
        <f>F15</f>
        <v>0</v>
      </c>
      <c r="I24" s="422">
        <f>$H$16</f>
        <v>0</v>
      </c>
      <c r="J24" s="44"/>
      <c r="K24" s="417"/>
    </row>
    <row r="25" spans="4:11" ht="15.75">
      <c r="D25" s="43"/>
      <c r="E25" s="45"/>
      <c r="F25" s="207"/>
      <c r="G25" s="207"/>
      <c r="H25" s="208"/>
      <c r="I25" s="209"/>
      <c r="J25" s="44"/>
      <c r="K25" s="417"/>
    </row>
    <row r="26" spans="4:11" ht="18">
      <c r="D26" s="43"/>
      <c r="E26" s="219" t="s">
        <v>123</v>
      </c>
      <c r="F26" s="46"/>
      <c r="G26" s="46"/>
      <c r="H26" s="46"/>
      <c r="I26" s="47"/>
      <c r="J26" s="210"/>
      <c r="K26" s="423"/>
    </row>
    <row r="27" spans="4:11" ht="15.75" thickBot="1">
      <c r="D27" s="48"/>
      <c r="E27" s="206"/>
      <c r="F27" s="62"/>
      <c r="G27" s="62"/>
      <c r="H27" s="62"/>
      <c r="I27" s="62"/>
      <c r="J27" s="211"/>
      <c r="K27" s="423"/>
    </row>
    <row r="28" spans="4:11" ht="15">
      <c r="D28" s="417"/>
      <c r="E28" s="417"/>
      <c r="F28" s="417"/>
      <c r="G28" s="417"/>
      <c r="H28" s="417"/>
      <c r="I28" s="417"/>
      <c r="J28" s="417"/>
      <c r="K28" s="417"/>
    </row>
    <row r="30" ht="14.25"/>
    <row r="31" ht="14.25"/>
  </sheetData>
  <sheetProtection sheet="1"/>
  <mergeCells count="4">
    <mergeCell ref="D6:K6"/>
    <mergeCell ref="D7:K7"/>
    <mergeCell ref="E22:E23"/>
    <mergeCell ref="F22:I22"/>
  </mergeCells>
  <conditionalFormatting sqref="F24:I24">
    <cfRule type="cellIs" priority="1" dxfId="1" operator="greaterThan" stopIfTrue="1">
      <formula>0.1</formula>
    </cfRule>
  </conditionalFormatting>
  <printOptions horizontalCentered="1"/>
  <pageMargins left="0.5" right="0.5" top="1" bottom="1" header="0.5" footer="0.5"/>
  <pageSetup fitToHeight="1" fitToWidth="1" orientation="landscape" r:id="rId2"/>
  <headerFooter alignWithMargins="0">
    <oddHeader>&amp;R&amp;D</oddHeader>
  </headerFooter>
  <drawing r:id="rId1"/>
</worksheet>
</file>

<file path=xl/worksheets/sheet9.xml><?xml version="1.0" encoding="utf-8"?>
<worksheet xmlns="http://schemas.openxmlformats.org/spreadsheetml/2006/main" xmlns:r="http://schemas.openxmlformats.org/officeDocument/2006/relationships">
  <dimension ref="B5:D37"/>
  <sheetViews>
    <sheetView showGridLines="0" zoomScalePageLayoutView="0" workbookViewId="0" topLeftCell="A1">
      <selection activeCell="A1" sqref="A1"/>
    </sheetView>
  </sheetViews>
  <sheetFormatPr defaultColWidth="9.00390625" defaultRowHeight="12"/>
  <cols>
    <col min="1" max="1" width="12.75390625" style="0" customWidth="1"/>
    <col min="2" max="2" width="17.625" style="485" customWidth="1"/>
    <col min="3" max="3" width="3.625" style="0" customWidth="1"/>
    <col min="4" max="4" width="122.125" style="0" customWidth="1"/>
  </cols>
  <sheetData>
    <row r="1" ht="12"/>
    <row r="2" ht="12"/>
    <row r="3" ht="12"/>
    <row r="4" ht="12"/>
    <row r="5" spans="2:4" s="280" customFormat="1" ht="24" customHeight="1">
      <c r="B5" s="322"/>
      <c r="D5" s="280" t="str">
        <f>Instructions!C5</f>
        <v>Version: 3.3, Last Updated: June 1, 2015 by SI, AK, CS &amp; ZI</v>
      </c>
    </row>
    <row r="6" ht="30" customHeight="1" thickBot="1">
      <c r="D6" s="118" t="s">
        <v>85</v>
      </c>
    </row>
    <row r="7" spans="2:4" ht="32.25" thickBot="1">
      <c r="B7" s="483"/>
      <c r="C7" s="478"/>
      <c r="D7" s="119" t="s">
        <v>86</v>
      </c>
    </row>
    <row r="8" spans="2:4" ht="22.5" customHeight="1" thickBot="1">
      <c r="B8" s="483"/>
      <c r="C8" s="478"/>
      <c r="D8" s="118"/>
    </row>
    <row r="9" spans="2:4" ht="15.75">
      <c r="B9" s="483"/>
      <c r="C9" s="478"/>
      <c r="D9" s="441" t="s">
        <v>52</v>
      </c>
    </row>
    <row r="10" spans="2:4" ht="18.75" customHeight="1">
      <c r="B10" s="483"/>
      <c r="C10" s="478"/>
      <c r="D10" s="442" t="s">
        <v>36</v>
      </c>
    </row>
    <row r="11" spans="2:4" ht="16.5" customHeight="1">
      <c r="B11" s="483"/>
      <c r="C11" s="478"/>
      <c r="D11" s="443" t="s">
        <v>53</v>
      </c>
    </row>
    <row r="12" spans="2:4" ht="18.75" customHeight="1">
      <c r="B12" s="483"/>
      <c r="C12" s="478"/>
      <c r="D12" s="442" t="s">
        <v>28</v>
      </c>
    </row>
    <row r="13" spans="2:4" ht="18.75" customHeight="1">
      <c r="B13" s="483"/>
      <c r="C13" s="478"/>
      <c r="D13" s="444" t="s">
        <v>152</v>
      </c>
    </row>
    <row r="14" spans="2:4" ht="48" customHeight="1">
      <c r="B14" s="483"/>
      <c r="C14" s="478"/>
      <c r="D14" s="444" t="s">
        <v>153</v>
      </c>
    </row>
    <row r="15" spans="2:4" ht="32.25" customHeight="1">
      <c r="B15" s="483"/>
      <c r="C15" s="478"/>
      <c r="D15" s="445" t="s">
        <v>138</v>
      </c>
    </row>
    <row r="16" spans="2:4" ht="36" customHeight="1">
      <c r="B16" s="483"/>
      <c r="C16" s="478"/>
      <c r="D16" s="444" t="s">
        <v>140</v>
      </c>
    </row>
    <row r="17" spans="2:4" ht="18" customHeight="1">
      <c r="B17" s="483"/>
      <c r="C17" s="478"/>
      <c r="D17" s="445" t="s">
        <v>141</v>
      </c>
    </row>
    <row r="18" spans="2:4" ht="18.75" customHeight="1">
      <c r="B18" s="483"/>
      <c r="C18" s="478"/>
      <c r="D18" s="444" t="s">
        <v>151</v>
      </c>
    </row>
    <row r="19" ht="31.5">
      <c r="D19" s="444" t="s">
        <v>142</v>
      </c>
    </row>
    <row r="20" ht="19.5" customHeight="1" thickBot="1">
      <c r="D20" s="446" t="s">
        <v>139</v>
      </c>
    </row>
    <row r="21" ht="23.25" thickBot="1">
      <c r="D21" s="68" t="s">
        <v>124</v>
      </c>
    </row>
    <row r="22" ht="38.25" customHeight="1">
      <c r="D22" s="226" t="s">
        <v>108</v>
      </c>
    </row>
    <row r="23" ht="55.5" customHeight="1">
      <c r="D23" s="227" t="s">
        <v>109</v>
      </c>
    </row>
    <row r="24" ht="50.25" customHeight="1">
      <c r="D24" s="227" t="s">
        <v>110</v>
      </c>
    </row>
    <row r="25" ht="37.5" customHeight="1">
      <c r="D25" s="227" t="s">
        <v>111</v>
      </c>
    </row>
    <row r="26" ht="16.5" thickBot="1">
      <c r="D26" s="228"/>
    </row>
    <row r="27" spans="2:4" s="417" customFormat="1" ht="36.75" customHeight="1">
      <c r="B27" s="423"/>
      <c r="D27" s="460" t="s">
        <v>200</v>
      </c>
    </row>
    <row r="29" ht="12"/>
    <row r="30" ht="12"/>
    <row r="31" ht="12"/>
    <row r="32" ht="12"/>
    <row r="33" ht="12"/>
    <row r="34" ht="12"/>
    <row r="35" ht="15.75">
      <c r="D35" s="120" t="s">
        <v>87</v>
      </c>
    </row>
    <row r="36" ht="16.5" thickBot="1">
      <c r="D36" s="121"/>
    </row>
    <row r="37" ht="63.75" thickBot="1">
      <c r="D37" s="122" t="s">
        <v>88</v>
      </c>
    </row>
  </sheetData>
  <sheetProtection sheet="1"/>
  <hyperlinks>
    <hyperlink ref="D27" r:id="rId1" display="1 For details refer to the Environmental Reporting and Disclosure Bylaw available at the ChemTRAC website."/>
    <hyperlink ref="D15" r:id="rId2" display="http://www.epa.gov/ttnnaaqs/ozone/ctg_act/200609_voc_epa453_r-06-002_litho_letterpress_printing.pdf"/>
    <hyperlink ref="D17" r:id="rId3" display="http://www.epa.gov/ttn/atw/print/lact.pdf"/>
  </hyperlinks>
  <printOptions/>
  <pageMargins left="0.75" right="0.75" top="1" bottom="1" header="0.5" footer="0.5"/>
  <pageSetup horizontalDpi="600" verticalDpi="600" orientation="portrait"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Zaczkowski</dc:creator>
  <cp:keywords/>
  <dc:description/>
  <cp:lastModifiedBy>simanza</cp:lastModifiedBy>
  <cp:lastPrinted>2010-03-02T17:17:54Z</cp:lastPrinted>
  <dcterms:created xsi:type="dcterms:W3CDTF">2003-11-03T14:44:43Z</dcterms:created>
  <dcterms:modified xsi:type="dcterms:W3CDTF">2015-06-01T17:57:52Z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