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2120" windowHeight="8220" activeTab="0"/>
  </bookViews>
  <sheets>
    <sheet name="Instructions" sheetId="1" r:id="rId1"/>
    <sheet name="Input-Output" sheetId="2" r:id="rId2"/>
    <sheet name="Calculations" sheetId="3" r:id="rId3"/>
    <sheet name="References" sheetId="4" r:id="rId4"/>
  </sheets>
  <definedNames>
    <definedName name="_xlnm.Print_Area" localSheetId="0">'Instructions'!$C$1:$D$22</definedName>
  </definedNames>
  <calcPr fullCalcOnLoad="1"/>
</workbook>
</file>

<file path=xl/sharedStrings.xml><?xml version="1.0" encoding="utf-8"?>
<sst xmlns="http://schemas.openxmlformats.org/spreadsheetml/2006/main" count="125" uniqueCount="102">
  <si>
    <t>Select</t>
  </si>
  <si>
    <t>Dust Collectors</t>
  </si>
  <si>
    <t>Flow rate (cfm)</t>
  </si>
  <si>
    <t>Process</t>
  </si>
  <si>
    <t>Operating Schedule</t>
  </si>
  <si>
    <t>Hours/Day</t>
  </si>
  <si>
    <t>Days/Week</t>
  </si>
  <si>
    <t>Weeks/Year</t>
  </si>
  <si>
    <t>Example</t>
  </si>
  <si>
    <t>Sanding</t>
  </si>
  <si>
    <t>Sawing</t>
  </si>
  <si>
    <t xml:space="preserve">Flow Rate (cfm) </t>
  </si>
  <si>
    <t>Operation (h/yr)</t>
  </si>
  <si>
    <t>PM Emission Rate (kg/yr)</t>
  </si>
  <si>
    <r>
      <t>PM Emission Factor (mg/m</t>
    </r>
    <r>
      <rPr>
        <b/>
        <vertAlign val="superscript"/>
        <sz val="12"/>
        <color indexed="8"/>
        <rFont val="Times New Roman"/>
        <family val="1"/>
      </rPr>
      <t>3</t>
    </r>
    <r>
      <rPr>
        <b/>
        <sz val="12"/>
        <color indexed="8"/>
        <rFont val="Times New Roman"/>
        <family val="1"/>
      </rPr>
      <t>)</t>
    </r>
  </si>
  <si>
    <t>Total</t>
  </si>
  <si>
    <t>CAS #</t>
  </si>
  <si>
    <t>n/a</t>
  </si>
  <si>
    <t>PM2.5</t>
  </si>
  <si>
    <t>Other Substances</t>
  </si>
  <si>
    <t>PM</t>
  </si>
  <si>
    <t>PM10</t>
  </si>
  <si>
    <t>INPUT</t>
  </si>
  <si>
    <t>n/a - not applicable</t>
  </si>
  <si>
    <t>Data Quality</t>
  </si>
  <si>
    <t>Sample Calculations</t>
  </si>
  <si>
    <t>=</t>
  </si>
  <si>
    <t>PM2.5 Emissions =</t>
  </si>
  <si>
    <r>
      <t>20 mg/m</t>
    </r>
    <r>
      <rPr>
        <vertAlign val="superscript"/>
        <sz val="12"/>
        <color indexed="8"/>
        <rFont val="Times New Roman"/>
        <family val="1"/>
      </rPr>
      <t>3</t>
    </r>
    <r>
      <rPr>
        <sz val="12"/>
        <color indexed="8"/>
        <rFont val="Times New Roman"/>
        <family val="1"/>
      </rPr>
      <t xml:space="preserve"> X</t>
    </r>
  </si>
  <si>
    <r>
      <t>Flow rate (cfm) X 1 m</t>
    </r>
    <r>
      <rPr>
        <vertAlign val="superscript"/>
        <sz val="12"/>
        <color indexed="8"/>
        <rFont val="Times New Roman"/>
        <family val="1"/>
      </rPr>
      <t>3</t>
    </r>
    <r>
      <rPr>
        <sz val="12"/>
        <color indexed="8"/>
        <rFont val="Times New Roman"/>
        <family val="1"/>
      </rPr>
      <t>/s / 2118.88 cfm X 3600 s/1 h  X Operation h/yr X PM Emission Factor (mg/m3)  X 1 kg/10</t>
    </r>
    <r>
      <rPr>
        <vertAlign val="superscript"/>
        <sz val="12"/>
        <color indexed="8"/>
        <rFont val="Times New Roman"/>
        <family val="1"/>
      </rPr>
      <t>6</t>
    </r>
    <r>
      <rPr>
        <sz val="12"/>
        <color indexed="8"/>
        <rFont val="Times New Roman"/>
        <family val="1"/>
      </rPr>
      <t xml:space="preserve"> mg X PM2.5 Conversion (%)</t>
    </r>
  </si>
  <si>
    <t>C</t>
  </si>
  <si>
    <t>References</t>
  </si>
  <si>
    <t>Dust Collector emission factors are provided in the Ontario Ministry of the Environment publication "Procedure for Preparing and ESDM Report" PIBS #3614e03, March 2009</t>
  </si>
  <si>
    <t>http://www.ene.gov.on.ca/envision/gp/3614e03.pdf</t>
  </si>
  <si>
    <t xml:space="preserve">Particulate matter size fractions  are estimated using South Coast Air Quality Management District "Final –Methodology to Calculate Particulate Matter (PM) 2.5 and PM 2.5 Significance Thresholds", 2006 </t>
  </si>
  <si>
    <t>litres per minute</t>
  </si>
  <si>
    <t>litres per second</t>
  </si>
  <si>
    <t>cubic metres per hour</t>
  </si>
  <si>
    <t>Summary of Calculations</t>
  </si>
  <si>
    <r>
      <t>PM10 Emission Rate (kg/yr)</t>
    </r>
    <r>
      <rPr>
        <b/>
        <vertAlign val="superscript"/>
        <sz val="12"/>
        <color indexed="8"/>
        <rFont val="Times New Roman"/>
        <family val="1"/>
      </rPr>
      <t>(2)</t>
    </r>
  </si>
  <si>
    <r>
      <t>PM2.5 Emission Rate (kg/yr)</t>
    </r>
    <r>
      <rPr>
        <b/>
        <vertAlign val="superscript"/>
        <sz val="12"/>
        <color indexed="8"/>
        <rFont val="Times New Roman"/>
        <family val="1"/>
      </rPr>
      <t>(2)</t>
    </r>
  </si>
  <si>
    <t>Note (2) - PM conversation factors for sanding and sawing provided by South Coast Air Quality Management District</t>
  </si>
  <si>
    <r>
      <t>1 kg/10</t>
    </r>
    <r>
      <rPr>
        <vertAlign val="superscript"/>
        <sz val="12"/>
        <color indexed="8"/>
        <rFont val="Times New Roman"/>
        <family val="1"/>
      </rPr>
      <t>6</t>
    </r>
    <r>
      <rPr>
        <sz val="12"/>
        <color indexed="8"/>
        <rFont val="Times New Roman"/>
        <family val="1"/>
      </rPr>
      <t xml:space="preserve"> mg X</t>
    </r>
  </si>
  <si>
    <t>http://www.aqmd.gov/ceqa/handbook/PM2_5/finalAppA.doc</t>
  </si>
  <si>
    <t>For dust collectors, baghouses, fabric filters, or cyclones onsite associated with sanding and sawing, please indicate the following:</t>
  </si>
  <si>
    <t>How to use this calculator:</t>
  </si>
  <si>
    <t>Output summary:</t>
  </si>
  <si>
    <t>Other processes:</t>
  </si>
  <si>
    <t>Before you start make sure you have:</t>
  </si>
  <si>
    <t>cubic metres per second</t>
  </si>
  <si>
    <t>cfm</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</si>
  <si>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</si>
  <si>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</si>
  <si>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t xml:space="preserve">Input Summary: </t>
  </si>
  <si>
    <t>OUTPUT (ChemTRAC Priority Substances only)</t>
  </si>
  <si>
    <t>ChemTRAC Priority Substances</t>
  </si>
  <si>
    <t xml:space="preserve">Unit Conversion Table </t>
  </si>
  <si>
    <t>This page provides all the reference information for the emission factors and assumptions used in the Calculations spreadsheet. Click on the links below to view the source documents.</t>
  </si>
  <si>
    <r>
      <t>Note</t>
    </r>
    <r>
      <rPr>
        <i/>
        <sz val="12"/>
        <rFont val="Times New Roman"/>
        <family val="1"/>
      </rPr>
      <t>: some of these may not apply to your facility</t>
    </r>
  </si>
  <si>
    <r>
      <t>3.</t>
    </r>
    <r>
      <rPr>
        <sz val="12"/>
        <color indexed="8"/>
        <rFont val="Times New Roman"/>
        <family val="1"/>
      </rPr>
      <t xml:space="preserve"> Scroll down to view the Output Summary</t>
    </r>
  </si>
  <si>
    <r>
      <t>X 1 m</t>
    </r>
    <r>
      <rPr>
        <vertAlign val="superscript"/>
        <sz val="12"/>
        <rFont val="Times New Roman"/>
        <family val="1"/>
      </rPr>
      <t>3</t>
    </r>
    <r>
      <rPr>
        <sz val="12"/>
        <color indexed="8"/>
        <rFont val="Times New Roman"/>
        <family val="1"/>
      </rPr>
      <t>/s / 2118.88 cfm X 3600 s/1 h X</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</si>
  <si>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</si>
  <si>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</si>
  <si>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 xml:space="preserve">This table gives you the estimated quantity of ChemTRAC priority substances this activity manufactured, processed, otherwise used and/or released for the reporting year. </t>
  </si>
  <si>
    <t>Quantity (kg/yr)</t>
  </si>
  <si>
    <r>
      <t>Manufactured</t>
    </r>
    <r>
      <rPr>
        <b/>
        <vertAlign val="superscript"/>
        <sz val="12"/>
        <color indexed="8"/>
        <rFont val="Times New Roman"/>
        <family val="1"/>
      </rPr>
      <t>1</t>
    </r>
  </si>
  <si>
    <r>
      <t>Processed</t>
    </r>
    <r>
      <rPr>
        <b/>
        <vertAlign val="superscript"/>
        <sz val="12"/>
        <color indexed="8"/>
        <rFont val="Times New Roman"/>
        <family val="1"/>
      </rPr>
      <t>1,2</t>
    </r>
  </si>
  <si>
    <r>
      <t>Otherwise Used</t>
    </r>
    <r>
      <rPr>
        <b/>
        <vertAlign val="superscript"/>
        <sz val="12"/>
        <color indexed="8"/>
        <rFont val="Times New Roman"/>
        <family val="1"/>
      </rPr>
      <t>1,2</t>
    </r>
  </si>
  <si>
    <r>
      <t>Released to Air</t>
    </r>
    <r>
      <rPr>
        <b/>
        <vertAlign val="superscript"/>
        <sz val="12"/>
        <color indexed="8"/>
        <rFont val="Times New Roman"/>
        <family val="1"/>
      </rPr>
      <t>1</t>
    </r>
  </si>
  <si>
    <r>
      <rPr>
        <vertAlign val="superscript"/>
        <sz val="12"/>
        <color indexed="8"/>
        <rFont val="Times New Roman"/>
        <family val="1"/>
      </rPr>
      <t>1</t>
    </r>
    <r>
      <rPr>
        <sz val="12"/>
        <color indexed="8"/>
        <rFont val="Times New Roman"/>
        <family val="1"/>
      </rPr>
      <t xml:space="preserve"> Definitions available in the References</t>
    </r>
  </si>
  <si>
    <r>
      <t>Manufactured</t>
    </r>
    <r>
      <rPr>
        <b/>
        <vertAlign val="superscript"/>
        <sz val="12"/>
        <color indexed="8"/>
        <rFont val="Times New Roman"/>
        <family val="1"/>
      </rPr>
      <t>1,3</t>
    </r>
  </si>
  <si>
    <r>
      <rPr>
        <vertAlign val="superscript"/>
        <sz val="12"/>
        <color indexed="8"/>
        <rFont val="Times New Roman"/>
        <family val="1"/>
      </rPr>
      <t>1</t>
    </r>
    <r>
      <rPr>
        <sz val="12"/>
        <color indexed="8"/>
        <rFont val="Times New Roman"/>
        <family val="1"/>
      </rPr>
      <t xml:space="preserve"> Definitions available in the References tab</t>
    </r>
  </si>
  <si>
    <r>
      <rPr>
        <vertAlign val="superscript"/>
        <sz val="12"/>
        <color indexed="8"/>
        <rFont val="Times New Roman"/>
        <family val="1"/>
      </rPr>
      <t>2</t>
    </r>
    <r>
      <rPr>
        <sz val="12"/>
        <color indexed="8"/>
        <rFont val="Times New Roman"/>
        <family val="1"/>
      </rPr>
      <t xml:space="preserve"> No priority substances are expected to be processed or otherwise used during the operation of dust collectors</t>
    </r>
  </si>
  <si>
    <r>
      <rPr>
        <vertAlign val="superscript"/>
        <sz val="12"/>
        <color indexed="8"/>
        <rFont val="Times New Roman"/>
        <family val="1"/>
      </rPr>
      <t>3</t>
    </r>
    <r>
      <rPr>
        <sz val="12"/>
        <color indexed="8"/>
        <rFont val="Times New Roman"/>
        <family val="1"/>
      </rPr>
      <t xml:space="preserve"> For all PM emissions (PM, PM10, PM2.5), it was assumed that the quantity manufactured is equal to the quantity released, and the mass reporting threshold (where appropriate) was compared against this number</t>
    </r>
  </si>
  <si>
    <r>
      <t>Definitions</t>
    </r>
    <r>
      <rPr>
        <b/>
        <vertAlign val="superscript"/>
        <sz val="14"/>
        <color indexed="8"/>
        <rFont val="Times New Roman"/>
        <family val="1"/>
      </rPr>
      <t>1</t>
    </r>
  </si>
  <si>
    <t>Total MPO and Releases:</t>
  </si>
  <si>
    <r>
      <t xml:space="preserve">• </t>
    </r>
    <r>
      <rPr>
        <sz val="12"/>
        <rFont val="Times New Roman"/>
        <family val="1"/>
      </rPr>
      <t>This page gathers information related to the processes at your facility and shows the estimated amounts of priority substances that are manufactured, processed, otherwise used (MPO) and/or released.</t>
    </r>
  </si>
  <si>
    <r>
      <t>Processed</t>
    </r>
    <r>
      <rPr>
        <b/>
        <vertAlign val="superscript"/>
        <sz val="12"/>
        <color indexed="8"/>
        <rFont val="Times New Roman"/>
        <family val="1"/>
      </rPr>
      <t>1</t>
    </r>
  </si>
  <si>
    <r>
      <t>Otherwise Used</t>
    </r>
    <r>
      <rPr>
        <b/>
        <vertAlign val="superscript"/>
        <sz val="12"/>
        <color indexed="8"/>
        <rFont val="Times New Roman"/>
        <family val="1"/>
      </rPr>
      <t>1</t>
    </r>
  </si>
  <si>
    <t>Particulate Matter 2.5 (PM2.5)</t>
  </si>
  <si>
    <r>
      <rPr>
        <sz val="12"/>
        <rFont val="Times New Roman"/>
        <family val="1"/>
      </rPr>
      <t>If your facility has other activities or sources that MPO and/or release priority substances (chemicals), you will need to calculate the chemical amounts contributed from these activities as well. Please go to  the</t>
    </r>
    <r>
      <rPr>
        <u val="single"/>
        <sz val="12"/>
        <color indexed="12"/>
        <rFont val="Times New Roman"/>
        <family val="1"/>
      </rPr>
      <t xml:space="preserve"> ChemTRAC website </t>
    </r>
    <r>
      <rPr>
        <sz val="12"/>
        <rFont val="Times New Roman"/>
        <family val="1"/>
      </rPr>
      <t>for other calculators and more information.</t>
    </r>
  </si>
  <si>
    <r>
      <rPr>
        <b/>
        <sz val="12"/>
        <color indexed="8"/>
        <rFont val="Times New Roman"/>
        <family val="1"/>
      </rPr>
      <t>1.</t>
    </r>
    <r>
      <rPr>
        <sz val="12"/>
        <color indexed="8"/>
        <rFont val="Times New Roman"/>
        <family val="1"/>
      </rPr>
      <t xml:space="preserve"> Enter the airflow rate for each dust collector onsite</t>
    </r>
  </si>
  <si>
    <r>
      <rPr>
        <b/>
        <sz val="12"/>
        <color indexed="8"/>
        <rFont val="Times New Roman"/>
        <family val="1"/>
      </rPr>
      <t>2.</t>
    </r>
    <r>
      <rPr>
        <sz val="12"/>
        <color indexed="8"/>
        <rFont val="Times New Roman"/>
        <family val="1"/>
      </rPr>
      <t xml:space="preserve"> Select the process associated with each dust collector onsite</t>
    </r>
  </si>
  <si>
    <r>
      <rPr>
        <b/>
        <sz val="12"/>
        <color indexed="8"/>
        <rFont val="Times New Roman"/>
        <family val="1"/>
      </rPr>
      <t>3.</t>
    </r>
    <r>
      <rPr>
        <sz val="12"/>
        <color indexed="8"/>
        <rFont val="Times New Roman"/>
        <family val="1"/>
      </rPr>
      <t xml:space="preserve"> Enter the operating schedule for each dust collector used during the reporting year</t>
    </r>
  </si>
  <si>
    <t>Once you have your estimates for activiti(es) or process(es), enter the amounts of MPO and release of each substance from each process into the "Calculation of Totals" calculator (available at www.toronto.ca/chemtrac) to determine if you need to report.</t>
  </si>
  <si>
    <t>- the airflow rate for each dust collection used during the reporting year (in cubic feet per minute)
- the operating schedule for each dust collector used during the reporting year</t>
  </si>
  <si>
    <r>
      <t>• You may use the</t>
    </r>
    <r>
      <rPr>
        <b/>
        <sz val="12"/>
        <rFont val="Times New Roman"/>
        <family val="1"/>
      </rPr>
      <t xml:space="preserve"> Calculation of Totals</t>
    </r>
    <r>
      <rPr>
        <sz val="12"/>
        <rFont val="Times New Roman"/>
        <family val="1"/>
      </rPr>
      <t xml:space="preserve"> spreadsheet to calculate the total.</t>
    </r>
  </si>
  <si>
    <t>Version 3.0, Last Updated: June 14, 2013 AK &amp; ZI</t>
  </si>
  <si>
    <r>
      <t xml:space="preserve">This page contains necessary instructions that will help you use this calculator to estimate the amount of 
priority substances and other chemicals that are manufactured, processed, otherwise used (MPO)
and released during </t>
    </r>
    <r>
      <rPr>
        <b/>
        <sz val="12"/>
        <rFont val="Times New Roman"/>
        <family val="1"/>
      </rPr>
      <t>wood container and pallet manufacturing.</t>
    </r>
  </si>
  <si>
    <t>Please complete the INPUT tables below:</t>
  </si>
  <si>
    <t>Input-Output</t>
  </si>
  <si>
    <t>• Please provide all the information requested in the yellow cells. If a section does not apply to your facility, leave it blank.</t>
  </si>
  <si>
    <t xml:space="preserve">• To determine if you need to report, add the amounts shown in the Output Summary table to any other MPO or release values from other processes or sources, if any, in your facility. You will then need to compare the total values to the reporting thresholds. </t>
  </si>
  <si>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</si>
  <si>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 If you choose to insert your own emission factor ensure that the units have been converted accordingly. </t>
  </si>
  <si>
    <r>
      <rPr>
        <b/>
        <sz val="12"/>
        <color indexed="8"/>
        <rFont val="Times New Roman"/>
        <family val="1"/>
      </rPr>
      <t>Manufacture</t>
    </r>
    <r>
      <rPr>
        <sz val="12"/>
        <color indexed="8"/>
        <rFont val="Times New Roman"/>
        <family val="1"/>
      </rPr>
      <t xml:space="preserve"> - To produce, prepare or compound a priority substance and includes the conincidental production of a priority substance as a by-product.</t>
    </r>
  </si>
  <si>
    <r>
      <rPr>
        <b/>
        <sz val="12"/>
        <color indexed="8"/>
        <rFont val="Times New Roman"/>
        <family val="1"/>
      </rPr>
      <t>Process</t>
    </r>
    <r>
      <rPr>
        <sz val="12"/>
        <color indexed="8"/>
        <rFont val="Times New Roman"/>
        <family val="1"/>
      </rPr>
      <t xml:space="preserve"> - 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</si>
  <si>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color indexed="8"/>
        <rFont val="Times New Roman"/>
        <family val="1"/>
      </rPr>
      <t>Otherwise Use</t>
    </r>
    <r>
      <rPr>
        <sz val="12"/>
        <color indexed="8"/>
        <rFont val="Times New Roman"/>
        <family val="1"/>
      </rPr>
      <t xml:space="preserve"> - Any use, disposal or release of a priority substance at a facility that does not fall under the definitions of "manufacture" or "process." This includes the use of the priority substance as a chemical processing aid, manufacturing aid or some other use.</t>
    </r>
  </si>
  <si>
    <r>
      <rPr>
        <b/>
        <sz val="12"/>
        <color indexed="8"/>
        <rFont val="Times New Roman"/>
        <family val="1"/>
      </rPr>
      <t>Release</t>
    </r>
    <r>
      <rPr>
        <sz val="12"/>
        <color indexed="8"/>
        <rFont val="Times New Roman"/>
        <family val="1"/>
      </rPr>
      <t xml:space="preserve"> - The emission or discharge of a priority substance, whether intentional, accidental or coincidental, from a facility into the environment.</t>
    </r>
  </si>
  <si>
    <r>
      <rPr>
        <vertAlign val="superscript"/>
        <sz val="10"/>
        <rFont val="Times New Roman"/>
        <family val="1"/>
      </rPr>
      <t>1</t>
    </r>
    <r>
      <rPr>
        <sz val="10"/>
        <rFont val="Times New Roman"/>
        <family val="1"/>
      </rPr>
      <t xml:space="preserve">For details refer to the Environmental Reporting and Disclosure Bylaw available at the </t>
    </r>
    <r>
      <rPr>
        <u val="single"/>
        <sz val="10"/>
        <color indexed="12"/>
        <rFont val="Times New Roman"/>
        <family val="1"/>
      </rPr>
      <t>ChemTRAC website</t>
    </r>
  </si>
  <si>
    <t xml:space="preserve">Calculation Tool for </t>
  </si>
  <si>
    <t>Wood Container and Pallet Manufacturing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</si>
</sst>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 &quot;cfm&quot;"/>
    <numFmt numFmtId="166" formatCode="General\ &quot;h/yr X&quot;"/>
    <numFmt numFmtId="167" formatCode="0.0\ &quot;kg/yr&quot;"/>
    <numFmt numFmtId="168" formatCode="0.0%"/>
  </numFmts>
  <fonts count="74">
    <font>
      <sz val="11"/>
      <color theme="1"/>
      <name val="Calibri"/>
      <family val="2"/>
    </font>
    <font>
      <sz val="10"/>
      <color indexed="8"/>
      <name val="Arial"/>
      <family val="2"/>
    </font>
    <font>
      <sz val="11"/>
      <color indexed="8"/>
      <name val="Calibri"/>
      <family val="2"/>
    </font>
    <font>
      <sz val="12"/>
      <color indexed="8"/>
      <name val="Times New Roman"/>
      <family val="1"/>
    </font>
    <font>
      <vertAlign val="superscript"/>
      <sz val="12"/>
      <color indexed="8"/>
      <name val="Times New Roman"/>
      <family val="1"/>
    </font>
    <font>
      <b/>
      <sz val="12"/>
      <color indexed="8"/>
      <name val="Times New Roman"/>
      <family val="1"/>
    </font>
    <font>
      <b/>
      <vertAlign val="superscript"/>
      <sz val="12"/>
      <color indexed="8"/>
      <name val="Times New Roman"/>
      <family val="1"/>
    </font>
    <font>
      <b/>
      <sz val="16"/>
      <color indexed="8"/>
      <name val="Times New Roman"/>
      <family val="1"/>
    </font>
    <font>
      <b/>
      <sz val="14"/>
      <color indexed="8"/>
      <name val="Times New Roman"/>
      <family val="1"/>
    </font>
    <font>
      <sz val="12"/>
      <name val="Times New Roman"/>
      <family val="1"/>
    </font>
    <font>
      <sz val="10"/>
      <color indexed="8"/>
      <name val="Times New Roman"/>
      <family val="1"/>
    </font>
    <font>
      <b/>
      <sz val="12"/>
      <name val="Times New Roman"/>
      <family val="1"/>
    </font>
    <font>
      <u val="single"/>
      <sz val="12"/>
      <color indexed="12"/>
      <name val="Times New Roman"/>
      <family val="1"/>
    </font>
    <font>
      <i/>
      <sz val="12"/>
      <color indexed="8"/>
      <name val="Times New Roman"/>
      <family val="1"/>
    </font>
    <font>
      <sz val="12"/>
      <color indexed="8"/>
      <name val="Calibri"/>
      <family val="2"/>
    </font>
    <font>
      <b/>
      <sz val="14"/>
      <name val="Times New Roman"/>
      <family val="1"/>
    </font>
    <font>
      <sz val="14"/>
      <name val="Arial"/>
      <family val="2"/>
    </font>
    <font>
      <b/>
      <i/>
      <sz val="12"/>
      <name val="Times New Roman"/>
      <family val="1"/>
    </font>
    <font>
      <i/>
      <sz val="12"/>
      <name val="Times New Roman"/>
      <family val="1"/>
    </font>
    <font>
      <vertAlign val="superscript"/>
      <sz val="12"/>
      <name val="Times New Roman"/>
      <family val="1"/>
    </font>
    <font>
      <b/>
      <sz val="12"/>
      <color indexed="8"/>
      <name val="Calibri"/>
      <family val="2"/>
    </font>
    <font>
      <b/>
      <vertAlign val="superscript"/>
      <sz val="14"/>
      <color indexed="8"/>
      <name val="Times New Roman"/>
      <family val="1"/>
    </font>
    <font>
      <sz val="10"/>
      <name val="Times New Roman"/>
      <family val="1"/>
    </font>
    <font>
      <u val="single"/>
      <sz val="10"/>
      <color indexed="12"/>
      <name val="Times New Roman"/>
      <family val="1"/>
    </font>
    <font>
      <vertAlign val="superscript"/>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10"/>
      <name val="Times New Roman"/>
      <family val="1"/>
    </font>
    <font>
      <b/>
      <sz val="12"/>
      <color indexed="10"/>
      <name val="Times New Roman"/>
      <family val="1"/>
    </font>
    <font>
      <sz val="11"/>
      <color indexed="8"/>
      <name val="Times New Roman"/>
      <family val="1"/>
    </font>
    <font>
      <sz val="8"/>
      <name val="Tahoma"/>
      <family val="2"/>
    </font>
    <font>
      <b/>
      <sz val="7"/>
      <color indexed="8"/>
      <name val="Times New Roman"/>
      <family val="1"/>
    </font>
    <font>
      <sz val="11"/>
      <color indexed="9"/>
      <name val="Times New Roman"/>
      <family val="1"/>
    </font>
    <font>
      <b/>
      <sz val="11"/>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0"/>
      <color theme="1"/>
      <name val="Times New Roman"/>
      <family val="1"/>
    </font>
    <font>
      <sz val="12"/>
      <color theme="1"/>
      <name val="Times New Roman"/>
      <family val="1"/>
    </font>
    <font>
      <sz val="11"/>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rgb="FFCCCCFF"/>
        <bgColor indexed="64"/>
      </patternFill>
    </fill>
    <fill>
      <patternFill patternType="solid">
        <fgColor theme="3" tint="0.7999799847602844"/>
        <bgColor indexed="64"/>
      </patternFill>
    </fill>
    <fill>
      <patternFill patternType="solid">
        <fgColor indexed="5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style="thin"/>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medium"/>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style="medium"/>
      <top style="thin"/>
      <bottom/>
    </border>
    <border>
      <left style="thin"/>
      <right style="thin"/>
      <top/>
      <bottom style="medium"/>
    </border>
    <border>
      <left style="medium"/>
      <right style="medium"/>
      <top style="thin"/>
      <bottom style="medium"/>
    </border>
    <border>
      <left/>
      <right style="thin"/>
      <top style="thin"/>
      <bottom style="medium"/>
    </border>
    <border>
      <left style="thin"/>
      <right style="medium"/>
      <top style="thin"/>
      <bottom style="medium"/>
    </border>
    <border>
      <left/>
      <right style="thin"/>
      <top/>
      <bottom style="thin"/>
    </border>
    <border>
      <left/>
      <right style="thin"/>
      <top style="thin"/>
      <bottom style="thin"/>
    </border>
    <border>
      <left style="medium"/>
      <right style="thin"/>
      <top/>
      <bottom style="medium"/>
    </border>
    <border>
      <left/>
      <right style="thin"/>
      <top style="medium"/>
      <bottom style="medium"/>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4">
    <xf numFmtId="0" fontId="0" fillId="0" borderId="0" xfId="0" applyFont="1" applyAlignment="1">
      <alignment/>
    </xf>
    <xf numFmtId="0" fontId="3" fillId="33" borderId="0" xfId="0" applyFont="1" applyFill="1" applyAlignment="1">
      <alignment/>
    </xf>
    <xf numFmtId="0" fontId="3" fillId="33" borderId="0" xfId="0" applyFont="1" applyFill="1" applyAlignment="1">
      <alignment/>
    </xf>
    <xf numFmtId="0" fontId="3" fillId="33" borderId="10" xfId="0" applyFont="1" applyFill="1" applyBorder="1" applyAlignment="1">
      <alignment horizontal="center"/>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horizontal="center"/>
    </xf>
    <xf numFmtId="0" fontId="3" fillId="33" borderId="14" xfId="0" applyFont="1" applyFill="1" applyBorder="1" applyAlignment="1">
      <alignment/>
    </xf>
    <xf numFmtId="0" fontId="3" fillId="33" borderId="15" xfId="0" applyFont="1" applyFill="1" applyBorder="1" applyAlignment="1">
      <alignment horizontal="center"/>
    </xf>
    <xf numFmtId="0" fontId="5" fillId="33" borderId="0" xfId="0" applyFont="1" applyFill="1" applyAlignment="1">
      <alignment/>
    </xf>
    <xf numFmtId="0" fontId="3" fillId="33" borderId="0" xfId="0" applyFont="1" applyFill="1" applyAlignment="1">
      <alignment wrapText="1"/>
    </xf>
    <xf numFmtId="0" fontId="3" fillId="33" borderId="11" xfId="0" applyFont="1" applyFill="1" applyBorder="1" applyAlignment="1">
      <alignment horizontal="center"/>
    </xf>
    <xf numFmtId="2" fontId="3" fillId="33" borderId="10" xfId="0" applyNumberFormat="1" applyFont="1" applyFill="1" applyBorder="1" applyAlignment="1">
      <alignment horizontal="center"/>
    </xf>
    <xf numFmtId="164" fontId="3" fillId="33" borderId="10" xfId="0" applyNumberFormat="1" applyFont="1" applyFill="1" applyBorder="1" applyAlignment="1">
      <alignment horizontal="center"/>
    </xf>
    <xf numFmtId="164" fontId="3" fillId="33" borderId="16" xfId="0" applyNumberFormat="1" applyFont="1" applyFill="1" applyBorder="1" applyAlignment="1">
      <alignment horizontal="center"/>
    </xf>
    <xf numFmtId="0" fontId="3" fillId="33" borderId="15" xfId="0" applyFont="1" applyFill="1" applyBorder="1" applyAlignment="1">
      <alignment/>
    </xf>
    <xf numFmtId="2" fontId="3" fillId="33" borderId="15" xfId="0" applyNumberFormat="1" applyFont="1" applyFill="1" applyBorder="1" applyAlignment="1">
      <alignment horizontal="center"/>
    </xf>
    <xf numFmtId="164" fontId="3" fillId="33" borderId="15" xfId="0" applyNumberFormat="1" applyFont="1" applyFill="1" applyBorder="1" applyAlignment="1">
      <alignment horizontal="center"/>
    </xf>
    <xf numFmtId="164" fontId="3" fillId="33" borderId="17" xfId="0" applyNumberFormat="1" applyFont="1" applyFill="1" applyBorder="1" applyAlignment="1">
      <alignment horizontal="center"/>
    </xf>
    <xf numFmtId="0" fontId="5" fillId="33" borderId="18" xfId="0" applyFont="1" applyFill="1" applyBorder="1" applyAlignment="1">
      <alignment horizontal="center"/>
    </xf>
    <xf numFmtId="0" fontId="5"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xf numFmtId="0" fontId="3" fillId="33" borderId="21" xfId="0" applyFont="1" applyFill="1" applyBorder="1" applyAlignment="1">
      <alignment horizontal="center"/>
    </xf>
    <xf numFmtId="2" fontId="3" fillId="33" borderId="21" xfId="0" applyNumberFormat="1" applyFont="1" applyFill="1" applyBorder="1" applyAlignment="1">
      <alignment horizontal="center"/>
    </xf>
    <xf numFmtId="164" fontId="3" fillId="33" borderId="21" xfId="0" applyNumberFormat="1" applyFont="1" applyFill="1" applyBorder="1" applyAlignment="1">
      <alignment horizontal="center"/>
    </xf>
    <xf numFmtId="1" fontId="3" fillId="33" borderId="18" xfId="0" applyNumberFormat="1" applyFont="1" applyFill="1" applyBorder="1" applyAlignment="1">
      <alignment horizontal="center"/>
    </xf>
    <xf numFmtId="0" fontId="3" fillId="33" borderId="14" xfId="0" applyFont="1" applyFill="1" applyBorder="1" applyAlignment="1">
      <alignment horizontal="center"/>
    </xf>
    <xf numFmtId="0" fontId="3" fillId="33" borderId="22" xfId="0" applyFont="1" applyFill="1" applyBorder="1" applyAlignment="1">
      <alignment horizontal="center"/>
    </xf>
    <xf numFmtId="0" fontId="5" fillId="33" borderId="0" xfId="0" applyFont="1" applyFill="1" applyBorder="1" applyAlignment="1">
      <alignment horizontal="center" wrapText="1"/>
    </xf>
    <xf numFmtId="164" fontId="3" fillId="33" borderId="0" xfId="0" applyNumberFormat="1" applyFont="1" applyFill="1" applyBorder="1" applyAlignment="1">
      <alignment horizontal="center"/>
    </xf>
    <xf numFmtId="1" fontId="3" fillId="33" borderId="0" xfId="0" applyNumberFormat="1" applyFont="1" applyFill="1" applyBorder="1" applyAlignment="1">
      <alignment horizontal="center"/>
    </xf>
    <xf numFmtId="0" fontId="3" fillId="34" borderId="12" xfId="0" applyFont="1" applyFill="1" applyBorder="1" applyAlignment="1">
      <alignment/>
    </xf>
    <xf numFmtId="0" fontId="3" fillId="34" borderId="13" xfId="0" applyFont="1" applyFill="1" applyBorder="1" applyAlignment="1">
      <alignment horizontal="center"/>
    </xf>
    <xf numFmtId="0" fontId="3" fillId="35" borderId="23" xfId="0" applyFont="1" applyFill="1" applyBorder="1" applyAlignment="1">
      <alignment/>
    </xf>
    <xf numFmtId="0" fontId="5" fillId="35" borderId="24" xfId="0" applyFont="1" applyFill="1" applyBorder="1" applyAlignment="1">
      <alignment/>
    </xf>
    <xf numFmtId="0" fontId="3" fillId="35" borderId="24" xfId="0" applyFont="1" applyFill="1" applyBorder="1" applyAlignment="1">
      <alignment/>
    </xf>
    <xf numFmtId="0" fontId="3" fillId="35" borderId="25" xfId="0" applyFont="1" applyFill="1" applyBorder="1" applyAlignment="1">
      <alignment/>
    </xf>
    <xf numFmtId="0" fontId="3" fillId="35" borderId="26" xfId="0" applyFont="1" applyFill="1" applyBorder="1" applyAlignment="1">
      <alignment/>
    </xf>
    <xf numFmtId="0" fontId="3" fillId="35" borderId="27" xfId="0" applyFont="1" applyFill="1" applyBorder="1" applyAlignment="1">
      <alignment/>
    </xf>
    <xf numFmtId="0" fontId="5" fillId="35" borderId="10" xfId="0" applyFont="1" applyFill="1" applyBorder="1" applyAlignment="1">
      <alignment horizontal="center"/>
    </xf>
    <xf numFmtId="0" fontId="5" fillId="35" borderId="16" xfId="0" applyFont="1" applyFill="1" applyBorder="1" applyAlignment="1">
      <alignment horizontal="center"/>
    </xf>
    <xf numFmtId="0" fontId="3" fillId="35" borderId="28" xfId="0" applyFont="1" applyFill="1" applyBorder="1" applyAlignment="1">
      <alignment/>
    </xf>
    <xf numFmtId="0" fontId="3" fillId="35" borderId="29" xfId="0" applyFont="1" applyFill="1" applyBorder="1" applyAlignment="1">
      <alignment/>
    </xf>
    <xf numFmtId="0" fontId="3" fillId="35" borderId="30" xfId="0" applyFont="1" applyFill="1" applyBorder="1" applyAlignment="1">
      <alignment/>
    </xf>
    <xf numFmtId="0" fontId="3" fillId="36" borderId="23" xfId="0" applyFont="1" applyFill="1" applyBorder="1" applyAlignment="1">
      <alignment/>
    </xf>
    <xf numFmtId="0" fontId="5" fillId="36" borderId="24" xfId="0" applyFont="1" applyFill="1" applyBorder="1" applyAlignment="1">
      <alignment/>
    </xf>
    <xf numFmtId="0" fontId="3" fillId="36" borderId="24" xfId="0" applyFont="1" applyFill="1" applyBorder="1" applyAlignment="1">
      <alignment/>
    </xf>
    <xf numFmtId="0" fontId="3" fillId="36" borderId="26" xfId="0" applyFont="1" applyFill="1" applyBorder="1" applyAlignment="1">
      <alignment/>
    </xf>
    <xf numFmtId="0" fontId="3" fillId="36" borderId="28" xfId="0" applyFont="1" applyFill="1" applyBorder="1" applyAlignment="1">
      <alignment/>
    </xf>
    <xf numFmtId="0" fontId="3" fillId="36" borderId="29" xfId="0" applyFont="1" applyFill="1" applyBorder="1" applyAlignment="1">
      <alignment/>
    </xf>
    <xf numFmtId="1" fontId="3" fillId="33" borderId="31" xfId="0" applyNumberFormat="1" applyFont="1" applyFill="1" applyBorder="1" applyAlignment="1">
      <alignment horizontal="center"/>
    </xf>
    <xf numFmtId="0" fontId="5" fillId="33" borderId="0" xfId="0" applyFont="1" applyFill="1" applyBorder="1" applyAlignment="1">
      <alignment horizontal="left"/>
    </xf>
    <xf numFmtId="0" fontId="3" fillId="33" borderId="0" xfId="0" applyFont="1" applyFill="1" applyAlignment="1">
      <alignment horizontal="right"/>
    </xf>
    <xf numFmtId="165" fontId="3" fillId="33" borderId="0" xfId="0" applyNumberFormat="1" applyFont="1" applyFill="1" applyAlignment="1">
      <alignment/>
    </xf>
    <xf numFmtId="166" fontId="3" fillId="33" borderId="0" xfId="0" applyNumberFormat="1" applyFont="1" applyFill="1" applyAlignment="1">
      <alignment horizontal="center"/>
    </xf>
    <xf numFmtId="167" fontId="3" fillId="33" borderId="0" xfId="0" applyNumberFormat="1" applyFont="1" applyFill="1" applyAlignment="1">
      <alignment horizontal="left"/>
    </xf>
    <xf numFmtId="0" fontId="5" fillId="33" borderId="31" xfId="0" applyFont="1" applyFill="1" applyBorder="1" applyAlignment="1">
      <alignment horizontal="center" wrapText="1"/>
    </xf>
    <xf numFmtId="164" fontId="3" fillId="33" borderId="32" xfId="0" applyNumberFormat="1" applyFont="1" applyFill="1" applyBorder="1" applyAlignment="1">
      <alignment horizontal="center"/>
    </xf>
    <xf numFmtId="164" fontId="3" fillId="33" borderId="33" xfId="0" applyNumberFormat="1" applyFont="1" applyFill="1" applyBorder="1" applyAlignment="1">
      <alignment horizontal="center"/>
    </xf>
    <xf numFmtId="164" fontId="3" fillId="33" borderId="34" xfId="0" applyNumberFormat="1" applyFont="1" applyFill="1" applyBorder="1" applyAlignment="1">
      <alignment horizontal="center"/>
    </xf>
    <xf numFmtId="1" fontId="3" fillId="33" borderId="35" xfId="0" applyNumberFormat="1" applyFont="1" applyFill="1" applyBorder="1" applyAlignment="1">
      <alignment horizontal="center"/>
    </xf>
    <xf numFmtId="164" fontId="3" fillId="33" borderId="35" xfId="0" applyNumberFormat="1" applyFont="1" applyFill="1" applyBorder="1" applyAlignment="1">
      <alignment horizontal="center"/>
    </xf>
    <xf numFmtId="0" fontId="7" fillId="33" borderId="0" xfId="0" applyFont="1" applyFill="1" applyAlignment="1">
      <alignment wrapText="1"/>
    </xf>
    <xf numFmtId="0" fontId="0" fillId="33" borderId="0" xfId="0" applyFill="1" applyAlignment="1">
      <alignment/>
    </xf>
    <xf numFmtId="0" fontId="5" fillId="33" borderId="0" xfId="0" applyFont="1" applyFill="1" applyAlignment="1">
      <alignment horizontal="left"/>
    </xf>
    <xf numFmtId="0" fontId="7" fillId="33" borderId="0" xfId="0" applyFont="1" applyFill="1" applyAlignment="1">
      <alignment horizontal="left"/>
    </xf>
    <xf numFmtId="0" fontId="7" fillId="33" borderId="0" xfId="0" applyFont="1" applyFill="1" applyAlignment="1">
      <alignment horizontal="justify"/>
    </xf>
    <xf numFmtId="0" fontId="10" fillId="33" borderId="0" xfId="0" applyFont="1" applyFill="1" applyAlignment="1">
      <alignment horizontal="justify"/>
    </xf>
    <xf numFmtId="0" fontId="11" fillId="33" borderId="0" xfId="0" applyFont="1" applyFill="1" applyAlignment="1">
      <alignment/>
    </xf>
    <xf numFmtId="0" fontId="5" fillId="33" borderId="0" xfId="0" applyFont="1" applyFill="1" applyAlignment="1">
      <alignment/>
    </xf>
    <xf numFmtId="168" fontId="3" fillId="33" borderId="0" xfId="59" applyNumberFormat="1" applyFont="1" applyFill="1" applyAlignment="1">
      <alignment horizontal="left"/>
    </xf>
    <xf numFmtId="0" fontId="3" fillId="33" borderId="0" xfId="0" applyFont="1" applyFill="1" applyBorder="1" applyAlignment="1">
      <alignment/>
    </xf>
    <xf numFmtId="0" fontId="9" fillId="35" borderId="36" xfId="0" applyFont="1" applyFill="1" applyBorder="1" applyAlignment="1">
      <alignment wrapText="1"/>
    </xf>
    <xf numFmtId="0" fontId="9" fillId="33" borderId="0" xfId="0" applyFont="1" applyFill="1" applyBorder="1" applyAlignment="1">
      <alignment wrapText="1"/>
    </xf>
    <xf numFmtId="0" fontId="9" fillId="33" borderId="0" xfId="0" applyFont="1" applyFill="1" applyAlignment="1">
      <alignment/>
    </xf>
    <xf numFmtId="0" fontId="3" fillId="33" borderId="37" xfId="0" applyFont="1" applyFill="1" applyBorder="1" applyAlignment="1">
      <alignment horizontal="justify"/>
    </xf>
    <xf numFmtId="0" fontId="5" fillId="35" borderId="26" xfId="0" applyFont="1" applyFill="1" applyBorder="1" applyAlignment="1">
      <alignment horizontal="left" vertical="top" wrapText="1"/>
    </xf>
    <xf numFmtId="0" fontId="3" fillId="35" borderId="27" xfId="0" applyNumberFormat="1" applyFont="1" applyFill="1" applyBorder="1" applyAlignment="1">
      <alignment horizontal="justify" vertical="top" wrapText="1"/>
    </xf>
    <xf numFmtId="0" fontId="2" fillId="33" borderId="0" xfId="0" applyFont="1" applyFill="1" applyAlignment="1">
      <alignment/>
    </xf>
    <xf numFmtId="0" fontId="3" fillId="35" borderId="28" xfId="0" applyFont="1" applyFill="1" applyBorder="1" applyAlignment="1">
      <alignment/>
    </xf>
    <xf numFmtId="0" fontId="14" fillId="33" borderId="0" xfId="0" applyFont="1" applyFill="1" applyAlignment="1">
      <alignment/>
    </xf>
    <xf numFmtId="0" fontId="5" fillId="35" borderId="25" xfId="0" applyFont="1" applyFill="1" applyBorder="1" applyAlignment="1">
      <alignment horizontal="justify" vertical="top" wrapText="1"/>
    </xf>
    <xf numFmtId="0" fontId="5" fillId="35" borderId="27" xfId="0" applyFont="1" applyFill="1" applyBorder="1" applyAlignment="1">
      <alignment horizontal="justify" vertical="top" wrapText="1"/>
    </xf>
    <xf numFmtId="0" fontId="5" fillId="35" borderId="38" xfId="0" applyFont="1" applyFill="1" applyBorder="1" applyAlignment="1">
      <alignment horizontal="left" vertical="top" wrapText="1"/>
    </xf>
    <xf numFmtId="0" fontId="12" fillId="35" borderId="39" xfId="53" applyNumberFormat="1" applyFont="1" applyFill="1" applyBorder="1" applyAlignment="1" applyProtection="1">
      <alignment horizontal="justify" vertical="top" wrapText="1"/>
      <protection/>
    </xf>
    <xf numFmtId="0" fontId="9" fillId="33" borderId="0" xfId="0" applyFont="1" applyFill="1" applyBorder="1" applyAlignment="1">
      <alignment horizontal="left" wrapText="1"/>
    </xf>
    <xf numFmtId="0" fontId="3" fillId="33" borderId="0" xfId="0" applyFont="1" applyFill="1" applyAlignment="1">
      <alignment/>
    </xf>
    <xf numFmtId="0" fontId="17" fillId="35" borderId="30" xfId="0" applyFont="1" applyFill="1" applyBorder="1" applyAlignment="1">
      <alignment/>
    </xf>
    <xf numFmtId="0" fontId="5" fillId="35" borderId="38" xfId="0" applyFont="1" applyFill="1" applyBorder="1" applyAlignment="1">
      <alignment horizontal="justify" vertical="top"/>
    </xf>
    <xf numFmtId="49" fontId="5" fillId="37" borderId="38" xfId="0" applyNumberFormat="1" applyFont="1" applyFill="1" applyBorder="1" applyAlignment="1">
      <alignment horizontal="left" vertical="top" wrapText="1"/>
    </xf>
    <xf numFmtId="0" fontId="9" fillId="35" borderId="39" xfId="53" applyNumberFormat="1" applyFont="1" applyFill="1" applyBorder="1" applyAlignment="1" applyProtection="1">
      <alignment horizontal="justify" vertical="top" wrapText="1"/>
      <protection/>
    </xf>
    <xf numFmtId="0" fontId="5" fillId="35" borderId="30" xfId="0" applyFont="1" applyFill="1" applyBorder="1" applyAlignment="1">
      <alignment horizontal="justify" vertical="top" wrapText="1"/>
    </xf>
    <xf numFmtId="0" fontId="0" fillId="38" borderId="0" xfId="0" applyFill="1" applyAlignment="1">
      <alignment/>
    </xf>
    <xf numFmtId="0" fontId="0" fillId="38" borderId="0" xfId="0" applyFill="1" applyAlignment="1">
      <alignment/>
    </xf>
    <xf numFmtId="0" fontId="10" fillId="38" borderId="0" xfId="0" applyFont="1" applyFill="1" applyAlignment="1">
      <alignment horizontal="justify"/>
    </xf>
    <xf numFmtId="0" fontId="13" fillId="39" borderId="15" xfId="0" applyFont="1" applyFill="1" applyBorder="1" applyAlignment="1" applyProtection="1">
      <alignment horizontal="center"/>
      <protection locked="0"/>
    </xf>
    <xf numFmtId="0" fontId="13" fillId="39" borderId="17" xfId="0" applyFont="1" applyFill="1" applyBorder="1" applyAlignment="1" applyProtection="1">
      <alignment horizontal="center"/>
      <protection locked="0"/>
    </xf>
    <xf numFmtId="0" fontId="3" fillId="35" borderId="10" xfId="0" applyFont="1" applyFill="1" applyBorder="1" applyAlignment="1" applyProtection="1">
      <alignment horizontal="center"/>
      <protection locked="0"/>
    </xf>
    <xf numFmtId="0" fontId="3" fillId="35" borderId="13" xfId="0" applyFont="1" applyFill="1" applyBorder="1" applyAlignment="1" applyProtection="1">
      <alignment horizontal="center"/>
      <protection locked="0"/>
    </xf>
    <xf numFmtId="0" fontId="3" fillId="33" borderId="40" xfId="0" applyFont="1" applyFill="1" applyBorder="1" applyAlignment="1" applyProtection="1">
      <alignment/>
      <protection locked="0"/>
    </xf>
    <xf numFmtId="0" fontId="3" fillId="33" borderId="41" xfId="0" applyFont="1" applyFill="1" applyBorder="1" applyAlignment="1" applyProtection="1">
      <alignment/>
      <protection locked="0"/>
    </xf>
    <xf numFmtId="0" fontId="3" fillId="33" borderId="42" xfId="0" applyFont="1" applyFill="1" applyBorder="1" applyAlignment="1" applyProtection="1">
      <alignment/>
      <protection locked="0"/>
    </xf>
    <xf numFmtId="0" fontId="3" fillId="33" borderId="15" xfId="0" applyFont="1" applyFill="1" applyBorder="1" applyAlignment="1" applyProtection="1">
      <alignment horizontal="center"/>
      <protection locked="0"/>
    </xf>
    <xf numFmtId="0" fontId="3" fillId="33" borderId="10" xfId="0" applyFont="1" applyFill="1" applyBorder="1" applyAlignment="1" applyProtection="1">
      <alignment horizontal="center"/>
      <protection locked="0"/>
    </xf>
    <xf numFmtId="0" fontId="3" fillId="33" borderId="21" xfId="0" applyFont="1" applyFill="1" applyBorder="1" applyAlignment="1" applyProtection="1">
      <alignment horizontal="center"/>
      <protection locked="0"/>
    </xf>
    <xf numFmtId="0" fontId="9" fillId="40" borderId="43" xfId="0" applyFont="1" applyFill="1" applyBorder="1" applyAlignment="1" applyProtection="1">
      <alignment horizontal="left" vertical="top"/>
      <protection locked="0"/>
    </xf>
    <xf numFmtId="0" fontId="9" fillId="40" borderId="44" xfId="0" applyFont="1" applyFill="1" applyBorder="1" applyAlignment="1" applyProtection="1">
      <alignment horizontal="left" vertical="top"/>
      <protection locked="0"/>
    </xf>
    <xf numFmtId="0" fontId="9" fillId="40" borderId="45" xfId="0" applyFont="1" applyFill="1" applyBorder="1" applyAlignment="1" applyProtection="1">
      <alignment horizontal="left" vertical="top"/>
      <protection locked="0"/>
    </xf>
    <xf numFmtId="0" fontId="10" fillId="38" borderId="0" xfId="0" applyFont="1" applyFill="1" applyAlignment="1">
      <alignment horizontal="justify" vertical="top"/>
    </xf>
    <xf numFmtId="0" fontId="9" fillId="38" borderId="0" xfId="0" applyFont="1" applyFill="1" applyAlignment="1">
      <alignment/>
    </xf>
    <xf numFmtId="0" fontId="20" fillId="33" borderId="0" xfId="0" applyFont="1" applyFill="1" applyAlignment="1">
      <alignment/>
    </xf>
    <xf numFmtId="0" fontId="17" fillId="0" borderId="36" xfId="0" applyFont="1" applyFill="1" applyBorder="1" applyAlignment="1">
      <alignment wrapText="1"/>
    </xf>
    <xf numFmtId="0" fontId="9" fillId="34" borderId="46" xfId="0" applyFont="1" applyFill="1" applyBorder="1" applyAlignment="1" applyProtection="1">
      <alignment horizontal="left" vertical="top"/>
      <protection/>
    </xf>
    <xf numFmtId="0" fontId="9" fillId="34" borderId="47" xfId="0" applyFont="1" applyFill="1" applyBorder="1" applyAlignment="1" applyProtection="1">
      <alignment horizontal="left" vertical="top"/>
      <protection/>
    </xf>
    <xf numFmtId="0" fontId="9" fillId="34" borderId="48" xfId="0" applyFont="1" applyFill="1" applyBorder="1" applyAlignment="1" applyProtection="1">
      <alignment horizontal="left" vertical="top"/>
      <protection/>
    </xf>
    <xf numFmtId="0" fontId="9" fillId="34" borderId="49" xfId="0" applyFont="1" applyFill="1" applyBorder="1" applyAlignment="1" applyProtection="1">
      <alignment horizontal="left" vertical="top"/>
      <protection/>
    </xf>
    <xf numFmtId="0" fontId="9" fillId="34" borderId="50" xfId="0" applyFont="1" applyFill="1" applyBorder="1" applyAlignment="1" applyProtection="1">
      <alignment horizontal="left" vertical="top"/>
      <protection/>
    </xf>
    <xf numFmtId="0" fontId="9" fillId="34" borderId="51" xfId="0" applyFont="1" applyFill="1" applyBorder="1" applyAlignment="1" applyProtection="1">
      <alignment horizontal="left" vertical="top"/>
      <protection/>
    </xf>
    <xf numFmtId="0" fontId="3" fillId="41" borderId="39" xfId="0" applyFont="1" applyFill="1" applyBorder="1" applyAlignment="1">
      <alignment wrapText="1"/>
    </xf>
    <xf numFmtId="0" fontId="13" fillId="13" borderId="22" xfId="0" applyFont="1" applyFill="1" applyBorder="1" applyAlignment="1" applyProtection="1">
      <alignment horizontal="center"/>
      <protection/>
    </xf>
    <xf numFmtId="0" fontId="13" fillId="13" borderId="21" xfId="0" applyFont="1" applyFill="1" applyBorder="1" applyAlignment="1" applyProtection="1">
      <alignment horizontal="center"/>
      <protection locked="0"/>
    </xf>
    <xf numFmtId="0" fontId="13" fillId="13" borderId="21" xfId="0" applyFont="1" applyFill="1" applyBorder="1" applyAlignment="1" applyProtection="1">
      <alignment horizontal="center"/>
      <protection/>
    </xf>
    <xf numFmtId="0" fontId="13" fillId="13" borderId="52" xfId="0" applyFont="1" applyFill="1" applyBorder="1" applyAlignment="1" applyProtection="1">
      <alignment horizontal="center"/>
      <protection/>
    </xf>
    <xf numFmtId="0" fontId="13" fillId="13" borderId="14" xfId="0" applyFont="1" applyFill="1" applyBorder="1" applyAlignment="1" applyProtection="1">
      <alignment horizontal="center"/>
      <protection/>
    </xf>
    <xf numFmtId="0" fontId="13" fillId="13" borderId="15" xfId="0" applyFont="1" applyFill="1" applyBorder="1" applyAlignment="1" applyProtection="1">
      <alignment horizontal="center"/>
      <protection locked="0"/>
    </xf>
    <xf numFmtId="0" fontId="13" fillId="13" borderId="15" xfId="0" applyFont="1" applyFill="1" applyBorder="1" applyAlignment="1" applyProtection="1">
      <alignment horizontal="center"/>
      <protection/>
    </xf>
    <xf numFmtId="0" fontId="13" fillId="13" borderId="17" xfId="0" applyFont="1" applyFill="1" applyBorder="1" applyAlignment="1" applyProtection="1">
      <alignment horizontal="center"/>
      <protection/>
    </xf>
    <xf numFmtId="0" fontId="16" fillId="38" borderId="0" xfId="0" applyFont="1" applyFill="1" applyBorder="1" applyAlignment="1">
      <alignment horizontal="left"/>
    </xf>
    <xf numFmtId="0" fontId="9" fillId="38" borderId="0" xfId="0" applyFont="1" applyFill="1" applyBorder="1" applyAlignment="1">
      <alignment horizontal="left" vertical="center"/>
    </xf>
    <xf numFmtId="0" fontId="69" fillId="42" borderId="27" xfId="0" applyFont="1" applyFill="1" applyBorder="1" applyAlignment="1">
      <alignment/>
    </xf>
    <xf numFmtId="0" fontId="69" fillId="42" borderId="30" xfId="0" applyFont="1" applyFill="1" applyBorder="1" applyAlignment="1">
      <alignment/>
    </xf>
    <xf numFmtId="0" fontId="3" fillId="42" borderId="25" xfId="0" applyFont="1" applyFill="1" applyBorder="1" applyAlignment="1">
      <alignment/>
    </xf>
    <xf numFmtId="0" fontId="3" fillId="42" borderId="27" xfId="0" applyFont="1" applyFill="1" applyBorder="1" applyAlignment="1">
      <alignment/>
    </xf>
    <xf numFmtId="0" fontId="3" fillId="36" borderId="0" xfId="0" applyFont="1" applyFill="1" applyBorder="1" applyAlignment="1">
      <alignment/>
    </xf>
    <xf numFmtId="0" fontId="3" fillId="36" borderId="0" xfId="0" applyFont="1" applyFill="1" applyBorder="1" applyAlignment="1">
      <alignment/>
    </xf>
    <xf numFmtId="0" fontId="13" fillId="39" borderId="53" xfId="0" applyFont="1" applyFill="1" applyBorder="1" applyAlignment="1" applyProtection="1">
      <alignment horizontal="center"/>
      <protection locked="0"/>
    </xf>
    <xf numFmtId="0" fontId="13" fillId="39" borderId="35" xfId="0" applyFont="1" applyFill="1" applyBorder="1" applyAlignment="1" applyProtection="1">
      <alignment horizontal="center"/>
      <protection locked="0"/>
    </xf>
    <xf numFmtId="0" fontId="3" fillId="33" borderId="0" xfId="0" applyFont="1" applyFill="1" applyBorder="1" applyAlignment="1">
      <alignment horizontal="center"/>
    </xf>
    <xf numFmtId="0" fontId="3" fillId="33" borderId="0" xfId="0" applyFont="1" applyFill="1" applyBorder="1" applyAlignment="1">
      <alignment/>
    </xf>
    <xf numFmtId="0" fontId="3" fillId="38" borderId="0" xfId="0" applyFont="1" applyFill="1" applyAlignment="1">
      <alignment/>
    </xf>
    <xf numFmtId="0" fontId="8" fillId="38" borderId="0" xfId="0" applyFont="1" applyFill="1" applyBorder="1" applyAlignment="1">
      <alignment horizontal="left"/>
    </xf>
    <xf numFmtId="0" fontId="9" fillId="43" borderId="40" xfId="0" applyFont="1" applyFill="1" applyBorder="1" applyAlignment="1" applyProtection="1">
      <alignment wrapText="1"/>
      <protection locked="0"/>
    </xf>
    <xf numFmtId="0" fontId="12" fillId="43" borderId="41" xfId="53" applyFont="1" applyFill="1" applyBorder="1" applyAlignment="1" applyProtection="1">
      <alignment wrapText="1"/>
      <protection locked="0"/>
    </xf>
    <xf numFmtId="0" fontId="3" fillId="43" borderId="41" xfId="0" applyFont="1" applyFill="1" applyBorder="1" applyAlignment="1" applyProtection="1">
      <alignment wrapText="1"/>
      <protection locked="0"/>
    </xf>
    <xf numFmtId="0" fontId="12" fillId="43" borderId="42" xfId="53" applyFont="1" applyFill="1" applyBorder="1" applyAlignment="1" applyProtection="1">
      <alignment/>
      <protection locked="0"/>
    </xf>
    <xf numFmtId="0" fontId="3" fillId="38" borderId="0" xfId="0" applyFont="1" applyFill="1" applyBorder="1" applyAlignment="1">
      <alignment/>
    </xf>
    <xf numFmtId="0" fontId="69" fillId="38" borderId="0" xfId="0" applyFont="1" applyFill="1" applyBorder="1" applyAlignment="1">
      <alignment/>
    </xf>
    <xf numFmtId="164" fontId="3" fillId="34" borderId="54" xfId="0" applyNumberFormat="1" applyFont="1" applyFill="1" applyBorder="1" applyAlignment="1">
      <alignment wrapText="1"/>
    </xf>
    <xf numFmtId="0" fontId="5" fillId="35" borderId="23" xfId="0" applyFont="1" applyFill="1" applyBorder="1" applyAlignment="1">
      <alignment wrapText="1"/>
    </xf>
    <xf numFmtId="0" fontId="9" fillId="35" borderId="25" xfId="0" applyFont="1" applyFill="1" applyBorder="1" applyAlignment="1" quotePrefix="1">
      <alignment wrapText="1"/>
    </xf>
    <xf numFmtId="164" fontId="3" fillId="34" borderId="55" xfId="0" applyNumberFormat="1" applyFont="1" applyFill="1" applyBorder="1" applyAlignment="1">
      <alignment horizontal="center"/>
    </xf>
    <xf numFmtId="164" fontId="3" fillId="34" borderId="13" xfId="0" applyNumberFormat="1" applyFont="1" applyFill="1" applyBorder="1" applyAlignment="1">
      <alignment horizontal="center"/>
    </xf>
    <xf numFmtId="164" fontId="3" fillId="34" borderId="56" xfId="0" applyNumberFormat="1" applyFont="1" applyFill="1" applyBorder="1" applyAlignment="1">
      <alignment horizontal="center"/>
    </xf>
    <xf numFmtId="164" fontId="3" fillId="33" borderId="57" xfId="0" applyNumberFormat="1" applyFont="1" applyFill="1" applyBorder="1" applyAlignment="1">
      <alignment/>
    </xf>
    <xf numFmtId="164" fontId="3" fillId="33" borderId="15" xfId="0" applyNumberFormat="1" applyFont="1" applyFill="1" applyBorder="1" applyAlignment="1">
      <alignment/>
    </xf>
    <xf numFmtId="164" fontId="3" fillId="33" borderId="17" xfId="0" applyNumberFormat="1" applyFont="1" applyFill="1" applyBorder="1" applyAlignment="1">
      <alignment/>
    </xf>
    <xf numFmtId="164" fontId="3" fillId="33" borderId="58" xfId="0" applyNumberFormat="1" applyFont="1" applyFill="1" applyBorder="1" applyAlignment="1">
      <alignment horizontal="center"/>
    </xf>
    <xf numFmtId="164" fontId="3" fillId="33" borderId="55" xfId="0" applyNumberFormat="1" applyFont="1" applyFill="1" applyBorder="1" applyAlignment="1">
      <alignment horizontal="center"/>
    </xf>
    <xf numFmtId="164" fontId="3" fillId="33" borderId="13" xfId="0" applyNumberFormat="1" applyFont="1" applyFill="1" applyBorder="1" applyAlignment="1">
      <alignment horizontal="center"/>
    </xf>
    <xf numFmtId="164" fontId="3" fillId="33" borderId="56" xfId="0" applyNumberFormat="1" applyFont="1" applyFill="1" applyBorder="1" applyAlignment="1">
      <alignment horizontal="center"/>
    </xf>
    <xf numFmtId="3" fontId="70" fillId="34" borderId="36" xfId="0" applyNumberFormat="1" applyFont="1" applyFill="1" applyBorder="1" applyAlignment="1">
      <alignment horizontal="center" vertical="center"/>
    </xf>
    <xf numFmtId="3" fontId="13" fillId="39" borderId="14" xfId="0" applyNumberFormat="1" applyFont="1" applyFill="1" applyBorder="1" applyAlignment="1" applyProtection="1">
      <alignment horizontal="center"/>
      <protection locked="0"/>
    </xf>
    <xf numFmtId="3" fontId="13" fillId="39" borderId="59" xfId="0" applyNumberFormat="1" applyFont="1" applyFill="1" applyBorder="1" applyAlignment="1" applyProtection="1">
      <alignment horizontal="center"/>
      <protection locked="0"/>
    </xf>
    <xf numFmtId="0" fontId="71" fillId="33" borderId="0" xfId="0" applyFont="1" applyFill="1" applyAlignment="1">
      <alignment/>
    </xf>
    <xf numFmtId="0" fontId="10" fillId="33" borderId="0" xfId="0" applyFont="1" applyFill="1" applyAlignment="1">
      <alignment/>
    </xf>
    <xf numFmtId="0" fontId="72" fillId="33" borderId="0" xfId="0" applyFont="1" applyFill="1" applyAlignment="1">
      <alignment/>
    </xf>
    <xf numFmtId="164" fontId="5" fillId="34" borderId="36" xfId="0" applyNumberFormat="1"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3" fillId="33" borderId="0" xfId="0" applyFont="1" applyFill="1" applyAlignment="1">
      <alignment wrapText="1"/>
    </xf>
    <xf numFmtId="0" fontId="3" fillId="43" borderId="40" xfId="0" applyFont="1" applyFill="1" applyBorder="1" applyAlignment="1">
      <alignment wrapText="1"/>
    </xf>
    <xf numFmtId="0" fontId="3" fillId="43" borderId="41" xfId="0" applyNumberFormat="1" applyFont="1" applyFill="1" applyBorder="1" applyAlignment="1">
      <alignment wrapText="1"/>
    </xf>
    <xf numFmtId="0" fontId="3" fillId="43" borderId="42" xfId="0" applyFont="1" applyFill="1" applyBorder="1" applyAlignment="1">
      <alignment wrapText="1"/>
    </xf>
    <xf numFmtId="0" fontId="73" fillId="38" borderId="0" xfId="0" applyFont="1" applyFill="1" applyAlignment="1">
      <alignment/>
    </xf>
    <xf numFmtId="0" fontId="23" fillId="0" borderId="0" xfId="53" applyFont="1" applyAlignment="1" applyProtection="1">
      <alignment vertical="top"/>
      <protection/>
    </xf>
    <xf numFmtId="0" fontId="3" fillId="33" borderId="0" xfId="0" applyFont="1" applyFill="1" applyAlignment="1">
      <alignment/>
    </xf>
    <xf numFmtId="0" fontId="5" fillId="33" borderId="0" xfId="0" applyFont="1" applyFill="1" applyAlignment="1">
      <alignment horizontal="justify" vertical="top" wrapText="1"/>
    </xf>
    <xf numFmtId="0" fontId="5" fillId="35" borderId="23" xfId="0" applyFont="1" applyFill="1" applyBorder="1" applyAlignment="1">
      <alignment horizontal="left" vertical="top" wrapText="1"/>
    </xf>
    <xf numFmtId="0" fontId="5" fillId="35" borderId="26" xfId="0" applyFont="1" applyFill="1" applyBorder="1" applyAlignment="1">
      <alignment horizontal="left" vertical="top" wrapText="1"/>
    </xf>
    <xf numFmtId="0" fontId="5" fillId="33" borderId="29" xfId="0" applyFont="1" applyFill="1" applyBorder="1" applyAlignment="1">
      <alignment horizontal="left"/>
    </xf>
    <xf numFmtId="0" fontId="8" fillId="33" borderId="29" xfId="0" applyFont="1" applyFill="1" applyBorder="1" applyAlignment="1">
      <alignment horizontal="center"/>
    </xf>
    <xf numFmtId="0" fontId="8" fillId="33" borderId="29" xfId="0" applyFont="1" applyFill="1" applyBorder="1" applyAlignment="1">
      <alignment horizontal="center"/>
    </xf>
    <xf numFmtId="0" fontId="9" fillId="35" borderId="23" xfId="0" applyNumberFormat="1" applyFont="1" applyFill="1" applyBorder="1" applyAlignment="1">
      <alignment horizontal="left" vertical="top" wrapText="1"/>
    </xf>
    <xf numFmtId="0" fontId="0" fillId="35" borderId="25" xfId="0" applyFill="1" applyBorder="1" applyAlignment="1">
      <alignment horizontal="left" vertical="top" wrapText="1"/>
    </xf>
    <xf numFmtId="0" fontId="5" fillId="35" borderId="38" xfId="0" applyFont="1" applyFill="1" applyBorder="1" applyAlignment="1">
      <alignment horizontal="left" wrapText="1"/>
    </xf>
    <xf numFmtId="0" fontId="5" fillId="35" borderId="37" xfId="0" applyFont="1" applyFill="1" applyBorder="1" applyAlignment="1">
      <alignment horizontal="left" wrapText="1"/>
    </xf>
    <xf numFmtId="0" fontId="5" fillId="35" borderId="39" xfId="0" applyFont="1" applyFill="1" applyBorder="1" applyAlignment="1">
      <alignment horizontal="left" wrapText="1"/>
    </xf>
    <xf numFmtId="49" fontId="11" fillId="35" borderId="33" xfId="0" applyNumberFormat="1" applyFont="1" applyFill="1" applyBorder="1" applyAlignment="1">
      <alignment horizontal="left" wrapText="1"/>
    </xf>
    <xf numFmtId="49" fontId="11" fillId="35" borderId="48" xfId="0" applyNumberFormat="1" applyFont="1" applyFill="1" applyBorder="1" applyAlignment="1">
      <alignment horizontal="left" wrapText="1"/>
    </xf>
    <xf numFmtId="49" fontId="11" fillId="35" borderId="58" xfId="0" applyNumberFormat="1" applyFont="1" applyFill="1" applyBorder="1" applyAlignment="1">
      <alignment horizontal="left" wrapText="1"/>
    </xf>
    <xf numFmtId="49" fontId="9" fillId="35" borderId="33" xfId="0" applyNumberFormat="1" applyFont="1" applyFill="1" applyBorder="1" applyAlignment="1">
      <alignment horizontal="left" vertical="top" wrapText="1"/>
    </xf>
    <xf numFmtId="49" fontId="9" fillId="35" borderId="48" xfId="0" applyNumberFormat="1" applyFont="1" applyFill="1" applyBorder="1" applyAlignment="1">
      <alignment horizontal="left" vertical="top" wrapText="1"/>
    </xf>
    <xf numFmtId="49" fontId="9" fillId="35" borderId="58" xfId="0" applyNumberFormat="1" applyFont="1" applyFill="1" applyBorder="1" applyAlignment="1">
      <alignment horizontal="left" vertical="top" wrapText="1"/>
    </xf>
    <xf numFmtId="0" fontId="9" fillId="35" borderId="33" xfId="0" applyFont="1" applyFill="1" applyBorder="1" applyAlignment="1">
      <alignment horizontal="left" vertical="center" wrapText="1"/>
    </xf>
    <xf numFmtId="0" fontId="9" fillId="35" borderId="48" xfId="0" applyFont="1" applyFill="1" applyBorder="1" applyAlignment="1">
      <alignment horizontal="left" vertical="center" wrapText="1"/>
    </xf>
    <xf numFmtId="0" fontId="9" fillId="35" borderId="58" xfId="0" applyFont="1" applyFill="1" applyBorder="1" applyAlignment="1">
      <alignment horizontal="left" vertical="center" wrapText="1"/>
    </xf>
    <xf numFmtId="0" fontId="8" fillId="2" borderId="38"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9" xfId="0" applyFont="1" applyFill="1" applyBorder="1" applyAlignment="1">
      <alignment horizontal="center" vertical="center"/>
    </xf>
    <xf numFmtId="164" fontId="5" fillId="34" borderId="40" xfId="0" applyNumberFormat="1" applyFont="1" applyFill="1" applyBorder="1" applyAlignment="1">
      <alignment horizontal="center" vertical="center" wrapText="1"/>
    </xf>
    <xf numFmtId="164" fontId="5" fillId="34" borderId="42" xfId="0" applyNumberFormat="1" applyFont="1" applyFill="1" applyBorder="1" applyAlignment="1">
      <alignment horizontal="center" vertical="center" wrapText="1"/>
    </xf>
    <xf numFmtId="0" fontId="15" fillId="44" borderId="38" xfId="0" applyFont="1" applyFill="1" applyBorder="1" applyAlignment="1">
      <alignment horizontal="center"/>
    </xf>
    <xf numFmtId="0" fontId="15" fillId="44" borderId="37" xfId="0" applyFont="1" applyFill="1" applyBorder="1" applyAlignment="1">
      <alignment horizontal="center"/>
    </xf>
    <xf numFmtId="0" fontId="15" fillId="44" borderId="39" xfId="0" applyFont="1" applyFill="1" applyBorder="1" applyAlignment="1">
      <alignment horizontal="center"/>
    </xf>
    <xf numFmtId="0" fontId="5" fillId="35" borderId="61" xfId="0" applyFont="1" applyFill="1" applyBorder="1" applyAlignment="1">
      <alignment horizontal="center" wrapText="1"/>
    </xf>
    <xf numFmtId="0" fontId="5" fillId="35" borderId="62" xfId="0" applyFont="1" applyFill="1" applyBorder="1" applyAlignment="1">
      <alignment horizontal="center" wrapText="1"/>
    </xf>
    <xf numFmtId="0" fontId="5" fillId="35" borderId="63" xfId="0" applyFont="1" applyFill="1" applyBorder="1" applyAlignment="1">
      <alignment horizontal="center" wrapText="1"/>
    </xf>
    <xf numFmtId="0" fontId="5" fillId="35" borderId="14" xfId="0" applyFont="1" applyFill="1" applyBorder="1" applyAlignment="1">
      <alignment horizontal="center" wrapText="1"/>
    </xf>
    <xf numFmtId="0" fontId="5" fillId="35" borderId="64" xfId="0" applyFont="1" applyFill="1" applyBorder="1" applyAlignment="1">
      <alignment horizontal="center"/>
    </xf>
    <xf numFmtId="0" fontId="5" fillId="35" borderId="15" xfId="0" applyFont="1" applyFill="1" applyBorder="1" applyAlignment="1">
      <alignment horizontal="center"/>
    </xf>
    <xf numFmtId="0" fontId="9" fillId="35" borderId="10" xfId="0" applyFont="1" applyFill="1" applyBorder="1" applyAlignment="1">
      <alignment horizontal="left" vertical="top" wrapText="1"/>
    </xf>
    <xf numFmtId="0" fontId="5" fillId="33" borderId="38" xfId="0" applyFont="1" applyFill="1" applyBorder="1" applyAlignment="1">
      <alignment horizontal="right"/>
    </xf>
    <xf numFmtId="0" fontId="5" fillId="33" borderId="37" xfId="0" applyFont="1" applyFill="1" applyBorder="1" applyAlignment="1">
      <alignment horizontal="right"/>
    </xf>
    <xf numFmtId="0" fontId="5" fillId="33" borderId="60" xfId="0" applyFont="1" applyFill="1" applyBorder="1" applyAlignment="1">
      <alignment horizontal="right"/>
    </xf>
    <xf numFmtId="0" fontId="3" fillId="33" borderId="0" xfId="0" applyFont="1" applyFill="1" applyBorder="1" applyAlignment="1">
      <alignment horizontal="left" wrapText="1"/>
    </xf>
    <xf numFmtId="0" fontId="3" fillId="33" borderId="0" xfId="0" applyFont="1" applyFill="1" applyBorder="1" applyAlignment="1">
      <alignment horizontal="left" wrapText="1"/>
    </xf>
    <xf numFmtId="164" fontId="5" fillId="34" borderId="63" xfId="0" applyNumberFormat="1" applyFont="1" applyFill="1" applyBorder="1" applyAlignment="1">
      <alignment horizontal="center" vertical="center" wrapText="1"/>
    </xf>
    <xf numFmtId="164" fontId="5" fillId="34" borderId="59" xfId="0" applyNumberFormat="1"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3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19</xdr:row>
      <xdr:rowOff>57150</xdr:rowOff>
    </xdr:from>
    <xdr:to>
      <xdr:col>3</xdr:col>
      <xdr:colOff>276225</xdr:colOff>
      <xdr:row>22</xdr:row>
      <xdr:rowOff>28575</xdr:rowOff>
    </xdr:to>
    <xdr:pic>
      <xdr:nvPicPr>
        <xdr:cNvPr id="1" name="Picture 11" descr="Toronto647.wmf"/>
        <xdr:cNvPicPr preferRelativeResize="1">
          <a:picLocks noChangeAspect="1"/>
        </xdr:cNvPicPr>
      </xdr:nvPicPr>
      <xdr:blipFill>
        <a:blip r:embed="rId1"/>
        <a:stretch>
          <a:fillRect/>
        </a:stretch>
      </xdr:blipFill>
      <xdr:spPr>
        <a:xfrm>
          <a:off x="1619250" y="6524625"/>
          <a:ext cx="1771650" cy="542925"/>
        </a:xfrm>
        <a:prstGeom prst="rect">
          <a:avLst/>
        </a:prstGeom>
        <a:noFill/>
        <a:ln w="9525" cmpd="sng">
          <a:noFill/>
        </a:ln>
      </xdr:spPr>
    </xdr:pic>
    <xdr:clientData/>
  </xdr:twoCellAnchor>
  <xdr:twoCellAnchor editAs="oneCell">
    <xdr:from>
      <xdr:col>3</xdr:col>
      <xdr:colOff>4143375</xdr:colOff>
      <xdr:row>18</xdr:row>
      <xdr:rowOff>161925</xdr:rowOff>
    </xdr:from>
    <xdr:to>
      <xdr:col>3</xdr:col>
      <xdr:colOff>5648325</xdr:colOff>
      <xdr:row>21</xdr:row>
      <xdr:rowOff>9525</xdr:rowOff>
    </xdr:to>
    <xdr:pic>
      <xdr:nvPicPr>
        <xdr:cNvPr id="2" name="Picture 13" descr="livegreen_B.wmf"/>
        <xdr:cNvPicPr preferRelativeResize="1">
          <a:picLocks noChangeAspect="1"/>
        </xdr:cNvPicPr>
      </xdr:nvPicPr>
      <xdr:blipFill>
        <a:blip r:embed="rId2"/>
        <a:stretch>
          <a:fillRect/>
        </a:stretch>
      </xdr:blipFill>
      <xdr:spPr>
        <a:xfrm>
          <a:off x="7258050" y="6438900"/>
          <a:ext cx="1504950" cy="419100"/>
        </a:xfrm>
        <a:prstGeom prst="rect">
          <a:avLst/>
        </a:prstGeom>
        <a:noFill/>
        <a:ln w="9525" cmpd="sng">
          <a:noFill/>
        </a:ln>
      </xdr:spPr>
    </xdr:pic>
    <xdr:clientData/>
  </xdr:twoCellAnchor>
  <xdr:twoCellAnchor editAs="oneCell">
    <xdr:from>
      <xdr:col>2</xdr:col>
      <xdr:colOff>0</xdr:colOff>
      <xdr:row>0</xdr:row>
      <xdr:rowOff>0</xdr:rowOff>
    </xdr:from>
    <xdr:to>
      <xdr:col>3</xdr:col>
      <xdr:colOff>990600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600200" y="0"/>
          <a:ext cx="2505075" cy="561975"/>
        </a:xfrm>
        <a:prstGeom prst="rect">
          <a:avLst/>
        </a:prstGeom>
        <a:noFill/>
        <a:ln w="9525" cmpd="sng">
          <a:noFill/>
        </a:ln>
      </xdr:spPr>
    </xdr:pic>
    <xdr:clientData/>
  </xdr:twoCellAnchor>
  <xdr:twoCellAnchor>
    <xdr:from>
      <xdr:col>1</xdr:col>
      <xdr:colOff>9525</xdr:colOff>
      <xdr:row>10</xdr:row>
      <xdr:rowOff>47625</xdr:rowOff>
    </xdr:from>
    <xdr:to>
      <xdr:col>1</xdr:col>
      <xdr:colOff>1038225</xdr:colOff>
      <xdr:row>11</xdr:row>
      <xdr:rowOff>104775</xdr:rowOff>
    </xdr:to>
    <xdr:grpSp>
      <xdr:nvGrpSpPr>
        <xdr:cNvPr id="4" name="Group 407"/>
        <xdr:cNvGrpSpPr>
          <a:grpSpLocks/>
        </xdr:cNvGrpSpPr>
      </xdr:nvGrpSpPr>
      <xdr:grpSpPr>
        <a:xfrm>
          <a:off x="476250" y="3124200"/>
          <a:ext cx="1028700" cy="28575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6</xdr:row>
      <xdr:rowOff>19050</xdr:rowOff>
    </xdr:from>
    <xdr:to>
      <xdr:col>1</xdr:col>
      <xdr:colOff>1047750</xdr:colOff>
      <xdr:row>7</xdr:row>
      <xdr:rowOff>114300</xdr:rowOff>
    </xdr:to>
    <xdr:grpSp>
      <xdr:nvGrpSpPr>
        <xdr:cNvPr id="7" name="Group 410"/>
        <xdr:cNvGrpSpPr>
          <a:grpSpLocks/>
        </xdr:cNvGrpSpPr>
      </xdr:nvGrpSpPr>
      <xdr:grpSpPr>
        <a:xfrm>
          <a:off x="466725" y="2171700"/>
          <a:ext cx="1047750" cy="304800"/>
          <a:chOff x="40" y="187"/>
          <a:chExt cx="110"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123825</xdr:colOff>
      <xdr:row>5</xdr:row>
      <xdr:rowOff>9525</xdr:rowOff>
    </xdr:from>
    <xdr:to>
      <xdr:col>1</xdr:col>
      <xdr:colOff>1028700</xdr:colOff>
      <xdr:row>5</xdr:row>
      <xdr:rowOff>323850</xdr:rowOff>
    </xdr:to>
    <xdr:grpSp>
      <xdr:nvGrpSpPr>
        <xdr:cNvPr id="10" name="Group 413"/>
        <xdr:cNvGrpSpPr>
          <a:grpSpLocks/>
        </xdr:cNvGrpSpPr>
      </xdr:nvGrpSpPr>
      <xdr:grpSpPr>
        <a:xfrm>
          <a:off x="590550" y="1514475"/>
          <a:ext cx="904875" cy="314325"/>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4"/>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57150</xdr:colOff>
      <xdr:row>11</xdr:row>
      <xdr:rowOff>152400</xdr:rowOff>
    </xdr:from>
    <xdr:to>
      <xdr:col>1</xdr:col>
      <xdr:colOff>990600</xdr:colOff>
      <xdr:row>13</xdr:row>
      <xdr:rowOff>0</xdr:rowOff>
    </xdr:to>
    <xdr:grpSp>
      <xdr:nvGrpSpPr>
        <xdr:cNvPr id="13" name="Group 416"/>
        <xdr:cNvGrpSpPr>
          <a:grpSpLocks/>
        </xdr:cNvGrpSpPr>
      </xdr:nvGrpSpPr>
      <xdr:grpSpPr>
        <a:xfrm>
          <a:off x="523875" y="3457575"/>
          <a:ext cx="933450" cy="304800"/>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0</xdr:colOff>
      <xdr:row>4</xdr:row>
      <xdr:rowOff>114300</xdr:rowOff>
    </xdr:from>
    <xdr:to>
      <xdr:col>1</xdr:col>
      <xdr:colOff>104775</xdr:colOff>
      <xdr:row>5</xdr:row>
      <xdr:rowOff>409575</xdr:rowOff>
    </xdr:to>
    <xdr:grpSp>
      <xdr:nvGrpSpPr>
        <xdr:cNvPr id="16" name="Group 419"/>
        <xdr:cNvGrpSpPr>
          <a:grpSpLocks/>
        </xdr:cNvGrpSpPr>
      </xdr:nvGrpSpPr>
      <xdr:grpSpPr>
        <a:xfrm>
          <a:off x="0" y="1419225"/>
          <a:ext cx="571500" cy="495300"/>
          <a:chOff x="2" y="119"/>
          <a:chExt cx="45" cy="42"/>
        </a:xfrm>
        <a:solidFill>
          <a:srgbClr val="FFFFFF"/>
        </a:solidFill>
      </xdr:grpSpPr>
      <xdr:sp>
        <xdr:nvSpPr>
          <xdr:cNvPr id="17" name="AutoShape 420"/>
          <xdr:cNvSpPr>
            <a:spLocks/>
          </xdr:cNvSpPr>
        </xdr:nvSpPr>
        <xdr:spPr>
          <a:xfrm>
            <a:off x="2" y="119"/>
            <a:ext cx="45" cy="40"/>
          </a:xfrm>
          <a:prstGeom prst="rightArrow">
            <a:avLst>
              <a:gd name="adj1" fmla="val 9421"/>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421"/>
          <xdr:cNvSpPr txBox="1">
            <a:spLocks noChangeArrowheads="1"/>
          </xdr:cNvSpPr>
        </xdr:nvSpPr>
        <xdr:spPr>
          <a:xfrm>
            <a:off x="5" y="134"/>
            <a:ext cx="41" cy="2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36</xdr:row>
      <xdr:rowOff>9525</xdr:rowOff>
    </xdr:from>
    <xdr:to>
      <xdr:col>3</xdr:col>
      <xdr:colOff>1171575</xdr:colOff>
      <xdr:row>38</xdr:row>
      <xdr:rowOff>66675</xdr:rowOff>
    </xdr:to>
    <xdr:pic>
      <xdr:nvPicPr>
        <xdr:cNvPr id="1" name="Picture 11" descr="Toronto647.wmf"/>
        <xdr:cNvPicPr preferRelativeResize="1">
          <a:picLocks noChangeAspect="1"/>
        </xdr:cNvPicPr>
      </xdr:nvPicPr>
      <xdr:blipFill>
        <a:blip r:embed="rId1"/>
        <a:stretch>
          <a:fillRect/>
        </a:stretch>
      </xdr:blipFill>
      <xdr:spPr>
        <a:xfrm>
          <a:off x="1666875" y="10010775"/>
          <a:ext cx="1781175" cy="552450"/>
        </a:xfrm>
        <a:prstGeom prst="rect">
          <a:avLst/>
        </a:prstGeom>
        <a:noFill/>
        <a:ln w="9525" cmpd="sng">
          <a:noFill/>
        </a:ln>
      </xdr:spPr>
    </xdr:pic>
    <xdr:clientData/>
  </xdr:twoCellAnchor>
  <xdr:twoCellAnchor editAs="oneCell">
    <xdr:from>
      <xdr:col>6</xdr:col>
      <xdr:colOff>819150</xdr:colOff>
      <xdr:row>36</xdr:row>
      <xdr:rowOff>38100</xdr:rowOff>
    </xdr:from>
    <xdr:to>
      <xdr:col>8</xdr:col>
      <xdr:colOff>219075</xdr:colOff>
      <xdr:row>38</xdr:row>
      <xdr:rowOff>47625</xdr:rowOff>
    </xdr:to>
    <xdr:pic>
      <xdr:nvPicPr>
        <xdr:cNvPr id="2" name="Picture 13" descr="livegreen_B.wmf"/>
        <xdr:cNvPicPr preferRelativeResize="1">
          <a:picLocks noChangeAspect="1"/>
        </xdr:cNvPicPr>
      </xdr:nvPicPr>
      <xdr:blipFill>
        <a:blip r:embed="rId2"/>
        <a:stretch>
          <a:fillRect/>
        </a:stretch>
      </xdr:blipFill>
      <xdr:spPr>
        <a:xfrm>
          <a:off x="7096125" y="10039350"/>
          <a:ext cx="1762125" cy="504825"/>
        </a:xfrm>
        <a:prstGeom prst="rect">
          <a:avLst/>
        </a:prstGeom>
        <a:noFill/>
        <a:ln w="9525" cmpd="sng">
          <a:noFill/>
        </a:ln>
      </xdr:spPr>
    </xdr:pic>
    <xdr:clientData/>
  </xdr:twoCellAnchor>
  <xdr:twoCellAnchor editAs="oneCell">
    <xdr:from>
      <xdr:col>2</xdr:col>
      <xdr:colOff>0</xdr:colOff>
      <xdr:row>0</xdr:row>
      <xdr:rowOff>0</xdr:rowOff>
    </xdr:from>
    <xdr:to>
      <xdr:col>4</xdr:col>
      <xdr:colOff>247650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666875" y="0"/>
          <a:ext cx="2495550" cy="561975"/>
        </a:xfrm>
        <a:prstGeom prst="rect">
          <a:avLst/>
        </a:prstGeom>
        <a:noFill/>
        <a:ln w="9525" cmpd="sng">
          <a:noFill/>
        </a:ln>
      </xdr:spPr>
    </xdr:pic>
    <xdr:clientData/>
  </xdr:twoCellAnchor>
  <xdr:twoCellAnchor>
    <xdr:from>
      <xdr:col>1</xdr:col>
      <xdr:colOff>28575</xdr:colOff>
      <xdr:row>6</xdr:row>
      <xdr:rowOff>304800</xdr:rowOff>
    </xdr:from>
    <xdr:to>
      <xdr:col>1</xdr:col>
      <xdr:colOff>1038225</xdr:colOff>
      <xdr:row>7</xdr:row>
      <xdr:rowOff>152400</xdr:rowOff>
    </xdr:to>
    <xdr:grpSp>
      <xdr:nvGrpSpPr>
        <xdr:cNvPr id="4" name="Group 427"/>
        <xdr:cNvGrpSpPr>
          <a:grpSpLocks/>
        </xdr:cNvGrpSpPr>
      </xdr:nvGrpSpPr>
      <xdr:grpSpPr>
        <a:xfrm>
          <a:off x="590550" y="2295525"/>
          <a:ext cx="1009650" cy="42862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5</xdr:row>
      <xdr:rowOff>76200</xdr:rowOff>
    </xdr:from>
    <xdr:to>
      <xdr:col>1</xdr:col>
      <xdr:colOff>1047750</xdr:colOff>
      <xdr:row>6</xdr:row>
      <xdr:rowOff>76200</xdr:rowOff>
    </xdr:to>
    <xdr:grpSp>
      <xdr:nvGrpSpPr>
        <xdr:cNvPr id="7" name="Group 433"/>
        <xdr:cNvGrpSpPr>
          <a:grpSpLocks/>
        </xdr:cNvGrpSpPr>
      </xdr:nvGrpSpPr>
      <xdr:grpSpPr>
        <a:xfrm>
          <a:off x="561975" y="1743075"/>
          <a:ext cx="1047750" cy="323850"/>
          <a:chOff x="40" y="187"/>
          <a:chExt cx="110"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47625</xdr:rowOff>
    </xdr:from>
    <xdr:to>
      <xdr:col>1</xdr:col>
      <xdr:colOff>1028700</xdr:colOff>
      <xdr:row>4</xdr:row>
      <xdr:rowOff>381000</xdr:rowOff>
    </xdr:to>
    <xdr:grpSp>
      <xdr:nvGrpSpPr>
        <xdr:cNvPr id="10" name="Group 436"/>
        <xdr:cNvGrpSpPr>
          <a:grpSpLocks/>
        </xdr:cNvGrpSpPr>
      </xdr:nvGrpSpPr>
      <xdr:grpSpPr>
        <a:xfrm>
          <a:off x="561975" y="1304925"/>
          <a:ext cx="1028700" cy="333375"/>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5"/>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9</xdr:row>
      <xdr:rowOff>38100</xdr:rowOff>
    </xdr:from>
    <xdr:to>
      <xdr:col>1</xdr:col>
      <xdr:colOff>981075</xdr:colOff>
      <xdr:row>10</xdr:row>
      <xdr:rowOff>85725</xdr:rowOff>
    </xdr:to>
    <xdr:grpSp>
      <xdr:nvGrpSpPr>
        <xdr:cNvPr id="13" name="Group 439"/>
        <xdr:cNvGrpSpPr>
          <a:grpSpLocks/>
        </xdr:cNvGrpSpPr>
      </xdr:nvGrpSpPr>
      <xdr:grpSpPr>
        <a:xfrm>
          <a:off x="609600" y="3124200"/>
          <a:ext cx="933450" cy="29527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19050</xdr:colOff>
      <xdr:row>4</xdr:row>
      <xdr:rowOff>381000</xdr:rowOff>
    </xdr:from>
    <xdr:to>
      <xdr:col>1</xdr:col>
      <xdr:colOff>38100</xdr:colOff>
      <xdr:row>6</xdr:row>
      <xdr:rowOff>161925</xdr:rowOff>
    </xdr:to>
    <xdr:grpSp>
      <xdr:nvGrpSpPr>
        <xdr:cNvPr id="16" name="Group 443"/>
        <xdr:cNvGrpSpPr>
          <a:grpSpLocks/>
        </xdr:cNvGrpSpPr>
      </xdr:nvGrpSpPr>
      <xdr:grpSpPr>
        <a:xfrm>
          <a:off x="19050" y="1638300"/>
          <a:ext cx="581025" cy="514350"/>
          <a:chOff x="1" y="119"/>
          <a:chExt cx="46" cy="53"/>
        </a:xfrm>
        <a:solidFill>
          <a:srgbClr val="FFFFFF"/>
        </a:solidFill>
      </xdr:grpSpPr>
      <xdr:sp>
        <xdr:nvSpPr>
          <xdr:cNvPr id="17" name="AutoShape 44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445"/>
          <xdr:cNvSpPr txBox="1">
            <a:spLocks noChangeArrowheads="1"/>
          </xdr:cNvSpPr>
        </xdr:nvSpPr>
        <xdr:spPr>
          <a:xfrm>
            <a:off x="1" y="139"/>
            <a:ext cx="41" cy="26"/>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1200150</xdr:colOff>
      <xdr:row>44</xdr:row>
      <xdr:rowOff>47625</xdr:rowOff>
    </xdr:from>
    <xdr:to>
      <xdr:col>3</xdr:col>
      <xdr:colOff>161925</xdr:colOff>
      <xdr:row>47</xdr:row>
      <xdr:rowOff>0</xdr:rowOff>
    </xdr:to>
    <xdr:pic>
      <xdr:nvPicPr>
        <xdr:cNvPr id="1" name="Picture 11" descr="Toronto647.wmf"/>
        <xdr:cNvPicPr preferRelativeResize="1">
          <a:picLocks noChangeAspect="1"/>
        </xdr:cNvPicPr>
      </xdr:nvPicPr>
      <xdr:blipFill>
        <a:blip r:embed="rId1"/>
        <a:stretch>
          <a:fillRect/>
        </a:stretch>
      </xdr:blipFill>
      <xdr:spPr>
        <a:xfrm>
          <a:off x="1733550" y="10067925"/>
          <a:ext cx="1771650" cy="552450"/>
        </a:xfrm>
        <a:prstGeom prst="rect">
          <a:avLst/>
        </a:prstGeom>
        <a:noFill/>
        <a:ln w="9525" cmpd="sng">
          <a:noFill/>
        </a:ln>
      </xdr:spPr>
    </xdr:pic>
    <xdr:clientData/>
  </xdr:twoCellAnchor>
  <xdr:twoCellAnchor editAs="oneCell">
    <xdr:from>
      <xdr:col>8</xdr:col>
      <xdr:colOff>190500</xdr:colOff>
      <xdr:row>44</xdr:row>
      <xdr:rowOff>123825</xdr:rowOff>
    </xdr:from>
    <xdr:to>
      <xdr:col>10</xdr:col>
      <xdr:colOff>57150</xdr:colOff>
      <xdr:row>47</xdr:row>
      <xdr:rowOff>38100</xdr:rowOff>
    </xdr:to>
    <xdr:pic>
      <xdr:nvPicPr>
        <xdr:cNvPr id="2" name="Picture 13" descr="livegreen_B.wmf"/>
        <xdr:cNvPicPr preferRelativeResize="1">
          <a:picLocks noChangeAspect="1"/>
        </xdr:cNvPicPr>
      </xdr:nvPicPr>
      <xdr:blipFill>
        <a:blip r:embed="rId2"/>
        <a:stretch>
          <a:fillRect/>
        </a:stretch>
      </xdr:blipFill>
      <xdr:spPr>
        <a:xfrm>
          <a:off x="8153400" y="10144125"/>
          <a:ext cx="1762125" cy="514350"/>
        </a:xfrm>
        <a:prstGeom prst="rect">
          <a:avLst/>
        </a:prstGeom>
        <a:noFill/>
        <a:ln w="9525" cmpd="sng">
          <a:noFill/>
        </a:ln>
      </xdr:spPr>
    </xdr:pic>
    <xdr:clientData/>
  </xdr:twoCellAnchor>
  <xdr:twoCellAnchor editAs="oneCell">
    <xdr:from>
      <xdr:col>2</xdr:col>
      <xdr:colOff>0</xdr:colOff>
      <xdr:row>0</xdr:row>
      <xdr:rowOff>0</xdr:rowOff>
    </xdr:from>
    <xdr:to>
      <xdr:col>4</xdr:col>
      <xdr:colOff>66675</xdr:colOff>
      <xdr:row>0</xdr:row>
      <xdr:rowOff>552450</xdr:rowOff>
    </xdr:to>
    <xdr:pic>
      <xdr:nvPicPr>
        <xdr:cNvPr id="3" name="Picture 14" descr="ChemTRAC final logo.wmf"/>
        <xdr:cNvPicPr preferRelativeResize="1">
          <a:picLocks noChangeAspect="1"/>
        </xdr:cNvPicPr>
      </xdr:nvPicPr>
      <xdr:blipFill>
        <a:blip r:embed="rId3"/>
        <a:stretch>
          <a:fillRect/>
        </a:stretch>
      </xdr:blipFill>
      <xdr:spPr>
        <a:xfrm>
          <a:off x="1743075" y="0"/>
          <a:ext cx="2486025" cy="552450"/>
        </a:xfrm>
        <a:prstGeom prst="rect">
          <a:avLst/>
        </a:prstGeom>
        <a:noFill/>
        <a:ln w="9525" cmpd="sng">
          <a:noFill/>
        </a:ln>
      </xdr:spPr>
    </xdr:pic>
    <xdr:clientData/>
  </xdr:twoCellAnchor>
  <xdr:twoCellAnchor>
    <xdr:from>
      <xdr:col>1</xdr:col>
      <xdr:colOff>19050</xdr:colOff>
      <xdr:row>8</xdr:row>
      <xdr:rowOff>571500</xdr:rowOff>
    </xdr:from>
    <xdr:to>
      <xdr:col>1</xdr:col>
      <xdr:colOff>1038225</xdr:colOff>
      <xdr:row>10</xdr:row>
      <xdr:rowOff>28575</xdr:rowOff>
    </xdr:to>
    <xdr:grpSp>
      <xdr:nvGrpSpPr>
        <xdr:cNvPr id="4" name="Group 411"/>
        <xdr:cNvGrpSpPr>
          <a:grpSpLocks/>
        </xdr:cNvGrpSpPr>
      </xdr:nvGrpSpPr>
      <xdr:grpSpPr>
        <a:xfrm>
          <a:off x="552450" y="3095625"/>
          <a:ext cx="1019175" cy="39052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5</xdr:row>
      <xdr:rowOff>38100</xdr:rowOff>
    </xdr:from>
    <xdr:to>
      <xdr:col>1</xdr:col>
      <xdr:colOff>1047750</xdr:colOff>
      <xdr:row>5</xdr:row>
      <xdr:rowOff>323850</xdr:rowOff>
    </xdr:to>
    <xdr:grpSp>
      <xdr:nvGrpSpPr>
        <xdr:cNvPr id="7" name="Group 414"/>
        <xdr:cNvGrpSpPr>
          <a:grpSpLocks/>
        </xdr:cNvGrpSpPr>
      </xdr:nvGrpSpPr>
      <xdr:grpSpPr>
        <a:xfrm>
          <a:off x="533400" y="1695450"/>
          <a:ext cx="1047750" cy="285750"/>
          <a:chOff x="40" y="187"/>
          <a:chExt cx="110"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8" cy="19"/>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47625</xdr:rowOff>
    </xdr:from>
    <xdr:to>
      <xdr:col>1</xdr:col>
      <xdr:colOff>1028700</xdr:colOff>
      <xdr:row>4</xdr:row>
      <xdr:rowOff>390525</xdr:rowOff>
    </xdr:to>
    <xdr:grpSp>
      <xdr:nvGrpSpPr>
        <xdr:cNvPr id="10" name="Group 417"/>
        <xdr:cNvGrpSpPr>
          <a:grpSpLocks/>
        </xdr:cNvGrpSpPr>
      </xdr:nvGrpSpPr>
      <xdr:grpSpPr>
        <a:xfrm>
          <a:off x="533400" y="1266825"/>
          <a:ext cx="1028700" cy="34290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8"/>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10</xdr:row>
      <xdr:rowOff>76200</xdr:rowOff>
    </xdr:from>
    <xdr:to>
      <xdr:col>1</xdr:col>
      <xdr:colOff>1000125</xdr:colOff>
      <xdr:row>12</xdr:row>
      <xdr:rowOff>0</xdr:rowOff>
    </xdr:to>
    <xdr:grpSp>
      <xdr:nvGrpSpPr>
        <xdr:cNvPr id="13" name="Group 420"/>
        <xdr:cNvGrpSpPr>
          <a:grpSpLocks/>
        </xdr:cNvGrpSpPr>
      </xdr:nvGrpSpPr>
      <xdr:grpSpPr>
        <a:xfrm>
          <a:off x="600075" y="3533775"/>
          <a:ext cx="933450" cy="323850"/>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1"/>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8</xdr:row>
      <xdr:rowOff>495300</xdr:rowOff>
    </xdr:from>
    <xdr:to>
      <xdr:col>1</xdr:col>
      <xdr:colOff>85725</xdr:colOff>
      <xdr:row>10</xdr:row>
      <xdr:rowOff>66675</xdr:rowOff>
    </xdr:to>
    <xdr:grpSp>
      <xdr:nvGrpSpPr>
        <xdr:cNvPr id="16" name="Group 423"/>
        <xdr:cNvGrpSpPr>
          <a:grpSpLocks/>
        </xdr:cNvGrpSpPr>
      </xdr:nvGrpSpPr>
      <xdr:grpSpPr>
        <a:xfrm>
          <a:off x="38100" y="3019425"/>
          <a:ext cx="581025" cy="504825"/>
          <a:chOff x="2" y="119"/>
          <a:chExt cx="49" cy="53"/>
        </a:xfrm>
        <a:solidFill>
          <a:srgbClr val="FFFFFF"/>
        </a:solidFill>
      </xdr:grpSpPr>
      <xdr:sp>
        <xdr:nvSpPr>
          <xdr:cNvPr id="17" name="AutoShape 42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425"/>
          <xdr:cNvSpPr txBox="1">
            <a:spLocks noChangeArrowheads="1"/>
          </xdr:cNvSpPr>
        </xdr:nvSpPr>
        <xdr:spPr>
          <a:xfrm>
            <a:off x="2" y="136"/>
            <a:ext cx="49" cy="29"/>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18</xdr:row>
      <xdr:rowOff>38100</xdr:rowOff>
    </xdr:from>
    <xdr:to>
      <xdr:col>2</xdr:col>
      <xdr:colOff>1781175</xdr:colOff>
      <xdr:row>20</xdr:row>
      <xdr:rowOff>190500</xdr:rowOff>
    </xdr:to>
    <xdr:pic>
      <xdr:nvPicPr>
        <xdr:cNvPr id="1" name="Picture 11" descr="Toronto647.wmf"/>
        <xdr:cNvPicPr preferRelativeResize="1">
          <a:picLocks noChangeAspect="1"/>
        </xdr:cNvPicPr>
      </xdr:nvPicPr>
      <xdr:blipFill>
        <a:blip r:embed="rId1"/>
        <a:stretch>
          <a:fillRect/>
        </a:stretch>
      </xdr:blipFill>
      <xdr:spPr>
        <a:xfrm>
          <a:off x="1876425" y="6172200"/>
          <a:ext cx="1781175" cy="552450"/>
        </a:xfrm>
        <a:prstGeom prst="rect">
          <a:avLst/>
        </a:prstGeom>
        <a:noFill/>
        <a:ln w="9525" cmpd="sng">
          <a:noFill/>
        </a:ln>
      </xdr:spPr>
    </xdr:pic>
    <xdr:clientData/>
  </xdr:twoCellAnchor>
  <xdr:twoCellAnchor editAs="oneCell">
    <xdr:from>
      <xdr:col>2</xdr:col>
      <xdr:colOff>4981575</xdr:colOff>
      <xdr:row>18</xdr:row>
      <xdr:rowOff>57150</xdr:rowOff>
    </xdr:from>
    <xdr:to>
      <xdr:col>2</xdr:col>
      <xdr:colOff>6743700</xdr:colOff>
      <xdr:row>20</xdr:row>
      <xdr:rowOff>161925</xdr:rowOff>
    </xdr:to>
    <xdr:pic>
      <xdr:nvPicPr>
        <xdr:cNvPr id="2" name="Picture 13" descr="livegreen_B.wmf"/>
        <xdr:cNvPicPr preferRelativeResize="1">
          <a:picLocks noChangeAspect="1"/>
        </xdr:cNvPicPr>
      </xdr:nvPicPr>
      <xdr:blipFill>
        <a:blip r:embed="rId2"/>
        <a:stretch>
          <a:fillRect/>
        </a:stretch>
      </xdr:blipFill>
      <xdr:spPr>
        <a:xfrm>
          <a:off x="6858000" y="6191250"/>
          <a:ext cx="1762125"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876425" y="0"/>
          <a:ext cx="2495550" cy="561975"/>
        </a:xfrm>
        <a:prstGeom prst="rect">
          <a:avLst/>
        </a:prstGeom>
        <a:noFill/>
        <a:ln w="9525" cmpd="sng">
          <a:noFill/>
        </a:ln>
      </xdr:spPr>
    </xdr:pic>
    <xdr:clientData/>
  </xdr:twoCellAnchor>
  <xdr:twoCellAnchor>
    <xdr:from>
      <xdr:col>1</xdr:col>
      <xdr:colOff>19050</xdr:colOff>
      <xdr:row>8</xdr:row>
      <xdr:rowOff>47625</xdr:rowOff>
    </xdr:from>
    <xdr:to>
      <xdr:col>1</xdr:col>
      <xdr:colOff>1038225</xdr:colOff>
      <xdr:row>8</xdr:row>
      <xdr:rowOff>523875</xdr:rowOff>
    </xdr:to>
    <xdr:grpSp>
      <xdr:nvGrpSpPr>
        <xdr:cNvPr id="4" name="Group 407"/>
        <xdr:cNvGrpSpPr>
          <a:grpSpLocks/>
        </xdr:cNvGrpSpPr>
      </xdr:nvGrpSpPr>
      <xdr:grpSpPr>
        <a:xfrm>
          <a:off x="685800" y="2524125"/>
          <a:ext cx="1019175" cy="47625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5</xdr:row>
      <xdr:rowOff>38100</xdr:rowOff>
    </xdr:from>
    <xdr:to>
      <xdr:col>1</xdr:col>
      <xdr:colOff>1047750</xdr:colOff>
      <xdr:row>6</xdr:row>
      <xdr:rowOff>152400</xdr:rowOff>
    </xdr:to>
    <xdr:grpSp>
      <xdr:nvGrpSpPr>
        <xdr:cNvPr id="7" name="Group 410"/>
        <xdr:cNvGrpSpPr>
          <a:grpSpLocks/>
        </xdr:cNvGrpSpPr>
      </xdr:nvGrpSpPr>
      <xdr:grpSpPr>
        <a:xfrm>
          <a:off x="666750" y="1714500"/>
          <a:ext cx="1047750" cy="323850"/>
          <a:chOff x="40" y="187"/>
          <a:chExt cx="110"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47625</xdr:rowOff>
    </xdr:from>
    <xdr:to>
      <xdr:col>1</xdr:col>
      <xdr:colOff>1028700</xdr:colOff>
      <xdr:row>4</xdr:row>
      <xdr:rowOff>381000</xdr:rowOff>
    </xdr:to>
    <xdr:grpSp>
      <xdr:nvGrpSpPr>
        <xdr:cNvPr id="10" name="Group 413"/>
        <xdr:cNvGrpSpPr>
          <a:grpSpLocks/>
        </xdr:cNvGrpSpPr>
      </xdr:nvGrpSpPr>
      <xdr:grpSpPr>
        <a:xfrm>
          <a:off x="666750" y="1266825"/>
          <a:ext cx="1028700" cy="333375"/>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5"/>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9</xdr:row>
      <xdr:rowOff>0</xdr:rowOff>
    </xdr:from>
    <xdr:to>
      <xdr:col>1</xdr:col>
      <xdr:colOff>981075</xdr:colOff>
      <xdr:row>10</xdr:row>
      <xdr:rowOff>76200</xdr:rowOff>
    </xdr:to>
    <xdr:grpSp>
      <xdr:nvGrpSpPr>
        <xdr:cNvPr id="13" name="Group 416"/>
        <xdr:cNvGrpSpPr>
          <a:grpSpLocks/>
        </xdr:cNvGrpSpPr>
      </xdr:nvGrpSpPr>
      <xdr:grpSpPr>
        <a:xfrm>
          <a:off x="733425" y="3076575"/>
          <a:ext cx="914400" cy="285750"/>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8</xdr:row>
      <xdr:rowOff>438150</xdr:rowOff>
    </xdr:from>
    <xdr:to>
      <xdr:col>1</xdr:col>
      <xdr:colOff>47625</xdr:colOff>
      <xdr:row>11</xdr:row>
      <xdr:rowOff>28575</xdr:rowOff>
    </xdr:to>
    <xdr:grpSp>
      <xdr:nvGrpSpPr>
        <xdr:cNvPr id="16" name="Group 419"/>
        <xdr:cNvGrpSpPr>
          <a:grpSpLocks/>
        </xdr:cNvGrpSpPr>
      </xdr:nvGrpSpPr>
      <xdr:grpSpPr>
        <a:xfrm>
          <a:off x="47625" y="2914650"/>
          <a:ext cx="666750" cy="600075"/>
          <a:chOff x="2" y="119"/>
          <a:chExt cx="45" cy="53"/>
        </a:xfrm>
        <a:solidFill>
          <a:srgbClr val="FFFFFF"/>
        </a:solidFill>
      </xdr:grpSpPr>
      <xdr:sp>
        <xdr:nvSpPr>
          <xdr:cNvPr id="17" name="AutoShape 420"/>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421"/>
          <xdr:cNvSpPr txBox="1">
            <a:spLocks noChangeArrowheads="1"/>
          </xdr:cNvSpPr>
        </xdr:nvSpPr>
        <xdr:spPr>
          <a:xfrm>
            <a:off x="4" y="137"/>
            <a:ext cx="41" cy="23"/>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gov.on.ca/envision/gp/3614e03.pdf" TargetMode="External" /><Relationship Id="rId2" Type="http://schemas.openxmlformats.org/officeDocument/2006/relationships/hyperlink" Target="http://www.toronto.ca/legdocs/municode/1184_423.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D18"/>
  <sheetViews>
    <sheetView tabSelected="1" zoomScalePageLayoutView="0" workbookViewId="0" topLeftCell="A1">
      <selection activeCell="A1" sqref="A1"/>
    </sheetView>
  </sheetViews>
  <sheetFormatPr defaultColWidth="9.140625" defaultRowHeight="15"/>
  <cols>
    <col min="1" max="1" width="7.00390625" style="93" customWidth="1"/>
    <col min="2" max="2" width="17.00390625" style="93" customWidth="1"/>
    <col min="3" max="3" width="22.7109375" style="64" customWidth="1"/>
    <col min="4" max="4" width="85.7109375" style="64" customWidth="1"/>
    <col min="5" max="16384" width="9.140625" style="64" customWidth="1"/>
  </cols>
  <sheetData>
    <row r="1" spans="3:4" ht="46.5" customHeight="1">
      <c r="C1" s="67"/>
      <c r="D1" s="68"/>
    </row>
    <row r="2" spans="1:4" ht="15.75" thickBot="1">
      <c r="A2" s="94"/>
      <c r="B2" s="94"/>
      <c r="C2" s="181" t="s">
        <v>100</v>
      </c>
      <c r="D2" s="181"/>
    </row>
    <row r="3" spans="1:4" ht="18" thickBot="1">
      <c r="A3" s="94"/>
      <c r="B3" s="94"/>
      <c r="C3" s="182" t="s">
        <v>101</v>
      </c>
      <c r="D3" s="183"/>
    </row>
    <row r="4" spans="3:4" ht="22.5" customHeight="1">
      <c r="C4" s="166" t="s">
        <v>87</v>
      </c>
      <c r="D4" s="164"/>
    </row>
    <row r="5" spans="1:2" ht="15.75" thickBot="1">
      <c r="A5" s="95"/>
      <c r="B5" s="95"/>
    </row>
    <row r="6" spans="1:4" ht="51" customHeight="1" thickBot="1">
      <c r="A6" s="95"/>
      <c r="B6" s="95"/>
      <c r="C6" s="184" t="s">
        <v>88</v>
      </c>
      <c r="D6" s="185"/>
    </row>
    <row r="7" spans="1:4" ht="16.5" thickBot="1">
      <c r="A7" s="95"/>
      <c r="B7" s="95"/>
      <c r="C7" s="76"/>
      <c r="D7" s="76"/>
    </row>
    <row r="8" spans="1:4" ht="19.5" customHeight="1">
      <c r="A8" s="95"/>
      <c r="B8" s="95"/>
      <c r="C8" s="179" t="s">
        <v>45</v>
      </c>
      <c r="D8" s="82" t="s">
        <v>51</v>
      </c>
    </row>
    <row r="9" spans="3:4" ht="18.75" customHeight="1">
      <c r="C9" s="180"/>
      <c r="D9" s="83" t="s">
        <v>52</v>
      </c>
    </row>
    <row r="10" spans="3:4" ht="18" customHeight="1" thickBot="1">
      <c r="C10" s="77"/>
      <c r="D10" s="92" t="s">
        <v>59</v>
      </c>
    </row>
    <row r="11" spans="3:4" ht="18" customHeight="1">
      <c r="C11" s="179" t="s">
        <v>53</v>
      </c>
      <c r="D11" s="78" t="s">
        <v>81</v>
      </c>
    </row>
    <row r="12" spans="3:4" ht="18" customHeight="1">
      <c r="C12" s="180"/>
      <c r="D12" s="78" t="s">
        <v>82</v>
      </c>
    </row>
    <row r="13" spans="3:4" ht="18" customHeight="1" thickBot="1">
      <c r="C13" s="77"/>
      <c r="D13" s="78" t="s">
        <v>83</v>
      </c>
    </row>
    <row r="14" spans="3:4" ht="33.75" customHeight="1" thickBot="1">
      <c r="C14" s="84" t="s">
        <v>46</v>
      </c>
      <c r="D14" s="119" t="s">
        <v>63</v>
      </c>
    </row>
    <row r="15" spans="1:4" s="79" customFormat="1" ht="50.25" customHeight="1" thickBot="1">
      <c r="A15" s="93"/>
      <c r="B15" s="93"/>
      <c r="C15" s="89" t="s">
        <v>47</v>
      </c>
      <c r="D15" s="85" t="s">
        <v>80</v>
      </c>
    </row>
    <row r="16" spans="1:4" s="79" customFormat="1" ht="51" customHeight="1" thickBot="1">
      <c r="A16" s="93"/>
      <c r="B16" s="93"/>
      <c r="C16" s="90" t="s">
        <v>75</v>
      </c>
      <c r="D16" s="91" t="s">
        <v>84</v>
      </c>
    </row>
    <row r="17" spans="3:4" ht="46.5">
      <c r="C17" s="149" t="s">
        <v>48</v>
      </c>
      <c r="D17" s="150" t="s">
        <v>85</v>
      </c>
    </row>
    <row r="18" spans="3:4" ht="16.5" customHeight="1" thickBot="1">
      <c r="C18" s="80"/>
      <c r="D18" s="88" t="s">
        <v>58</v>
      </c>
    </row>
    <row r="21" ht="15"/>
    <row r="22" ht="15"/>
  </sheetData>
  <sheetProtection sheet="1"/>
  <mergeCells count="5">
    <mergeCell ref="C11:C12"/>
    <mergeCell ref="C2:D2"/>
    <mergeCell ref="C3:D3"/>
    <mergeCell ref="C8:C9"/>
    <mergeCell ref="C6:D6"/>
  </mergeCells>
  <hyperlinks>
    <hyperlink ref="D15"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72" r:id="rId3"/>
  <drawing r:id="rId2"/>
</worksheet>
</file>

<file path=xl/worksheets/sheet2.xml><?xml version="1.0" encoding="utf-8"?>
<worksheet xmlns="http://schemas.openxmlformats.org/spreadsheetml/2006/main" xmlns:r="http://schemas.openxmlformats.org/officeDocument/2006/relationships">
  <sheetPr>
    <tabColor indexed="15"/>
  </sheetPr>
  <dimension ref="A1:O35"/>
  <sheetViews>
    <sheetView zoomScalePageLayoutView="0" workbookViewId="0" topLeftCell="A1">
      <selection activeCell="A1" sqref="A1"/>
    </sheetView>
  </sheetViews>
  <sheetFormatPr defaultColWidth="9.140625" defaultRowHeight="19.5" customHeight="1"/>
  <cols>
    <col min="1" max="1" width="8.421875" style="93" customWidth="1"/>
    <col min="2" max="2" width="16.57421875" style="93" customWidth="1"/>
    <col min="3" max="3" width="9.140625" style="1" customWidth="1"/>
    <col min="4" max="4" width="24.57421875" style="1" bestFit="1" customWidth="1"/>
    <col min="5" max="8" width="17.7109375" style="1" customWidth="1"/>
    <col min="9" max="9" width="9.140625" style="1" customWidth="1"/>
    <col min="10" max="10" width="5.421875" style="1" customWidth="1"/>
    <col min="11" max="11" width="9.140625" style="1" customWidth="1"/>
    <col min="12" max="12" width="22.7109375" style="1" customWidth="1"/>
    <col min="13" max="13" width="4.140625" style="1" customWidth="1"/>
    <col min="14" max="16384" width="9.140625" style="1" customWidth="1"/>
  </cols>
  <sheetData>
    <row r="1" ht="46.5" customHeight="1">
      <c r="C1" s="66"/>
    </row>
    <row r="2" spans="1:3" ht="19.5" customHeight="1">
      <c r="A2" s="94"/>
      <c r="B2" s="94"/>
      <c r="C2" s="70" t="s">
        <v>90</v>
      </c>
    </row>
    <row r="3" spans="1:5" ht="19.5" customHeight="1">
      <c r="A3" s="94"/>
      <c r="B3" s="94"/>
      <c r="C3" s="87" t="str">
        <f>Instructions!C4</f>
        <v>Version 3.0, Last Updated: June 14, 2013 AK &amp; ZI</v>
      </c>
      <c r="D3" s="165"/>
      <c r="E3" s="165"/>
    </row>
    <row r="4" spans="1:2" ht="13.5" customHeight="1">
      <c r="A4" s="95"/>
      <c r="B4" s="95"/>
    </row>
    <row r="5" spans="1:9" ht="32.25" customHeight="1">
      <c r="A5" s="109"/>
      <c r="B5" s="109"/>
      <c r="C5" s="189" t="s">
        <v>76</v>
      </c>
      <c r="D5" s="190"/>
      <c r="E5" s="190"/>
      <c r="F5" s="190"/>
      <c r="G5" s="190"/>
      <c r="H5" s="190"/>
      <c r="I5" s="191"/>
    </row>
    <row r="6" spans="1:9" ht="25.5" customHeight="1">
      <c r="A6" s="95"/>
      <c r="B6" s="95"/>
      <c r="C6" s="192" t="s">
        <v>91</v>
      </c>
      <c r="D6" s="193"/>
      <c r="E6" s="193"/>
      <c r="F6" s="193"/>
      <c r="G6" s="193"/>
      <c r="H6" s="193"/>
      <c r="I6" s="194"/>
    </row>
    <row r="7" spans="1:9" ht="45.75" customHeight="1">
      <c r="A7" s="95"/>
      <c r="B7" s="95"/>
      <c r="C7" s="195" t="s">
        <v>92</v>
      </c>
      <c r="D7" s="196"/>
      <c r="E7" s="196"/>
      <c r="F7" s="196"/>
      <c r="G7" s="196"/>
      <c r="H7" s="196"/>
      <c r="I7" s="197"/>
    </row>
    <row r="8" spans="1:9" ht="20.25" customHeight="1">
      <c r="A8" s="95"/>
      <c r="B8" s="95"/>
      <c r="C8" s="195" t="s">
        <v>86</v>
      </c>
      <c r="D8" s="196"/>
      <c r="E8" s="196"/>
      <c r="F8" s="196"/>
      <c r="G8" s="196"/>
      <c r="H8" s="196"/>
      <c r="I8" s="197"/>
    </row>
    <row r="9" spans="1:12" ht="20.25" customHeight="1">
      <c r="A9" s="95"/>
      <c r="B9" s="95"/>
      <c r="C9" s="129"/>
      <c r="D9" s="128"/>
      <c r="E9" s="128"/>
      <c r="F9" s="128"/>
      <c r="G9" s="128"/>
      <c r="H9" s="128"/>
      <c r="I9" s="128"/>
      <c r="J9" s="128"/>
      <c r="K9" s="128"/>
      <c r="L9" s="128"/>
    </row>
    <row r="10" spans="1:3" ht="19.5" customHeight="1" thickBot="1">
      <c r="A10" s="95"/>
      <c r="B10" s="95"/>
      <c r="C10" s="69" t="s">
        <v>89</v>
      </c>
    </row>
    <row r="11" spans="1:9" ht="19.5" customHeight="1" thickBot="1">
      <c r="A11" s="95"/>
      <c r="B11" s="95"/>
      <c r="C11" s="34"/>
      <c r="D11" s="35" t="s">
        <v>22</v>
      </c>
      <c r="E11" s="36"/>
      <c r="F11" s="36"/>
      <c r="G11" s="36"/>
      <c r="H11" s="36"/>
      <c r="I11" s="37"/>
    </row>
    <row r="12" spans="3:9" ht="37.5" customHeight="1" thickBot="1">
      <c r="C12" s="38"/>
      <c r="D12" s="186" t="s">
        <v>44</v>
      </c>
      <c r="E12" s="187"/>
      <c r="F12" s="187"/>
      <c r="G12" s="187"/>
      <c r="H12" s="188"/>
      <c r="I12" s="39"/>
    </row>
    <row r="13" spans="3:15" ht="18" thickBot="1">
      <c r="C13" s="38"/>
      <c r="D13" s="208" t="s">
        <v>2</v>
      </c>
      <c r="E13" s="210" t="s">
        <v>3</v>
      </c>
      <c r="F13" s="206" t="s">
        <v>4</v>
      </c>
      <c r="G13" s="206"/>
      <c r="H13" s="207"/>
      <c r="I13" s="39"/>
      <c r="K13" s="203" t="s">
        <v>56</v>
      </c>
      <c r="L13" s="204"/>
      <c r="M13" s="204"/>
      <c r="N13" s="204"/>
      <c r="O13" s="205"/>
    </row>
    <row r="14" spans="3:15" ht="19.5" customHeight="1">
      <c r="C14" s="38"/>
      <c r="D14" s="209"/>
      <c r="E14" s="211"/>
      <c r="F14" s="40" t="s">
        <v>5</v>
      </c>
      <c r="G14" s="40" t="s">
        <v>6</v>
      </c>
      <c r="H14" s="41" t="s">
        <v>7</v>
      </c>
      <c r="I14" s="39"/>
      <c r="K14" s="106">
        <v>1</v>
      </c>
      <c r="L14" s="113" t="s">
        <v>49</v>
      </c>
      <c r="M14" s="113" t="s">
        <v>26</v>
      </c>
      <c r="N14" s="113">
        <f>K14*2118.88</f>
        <v>2118.88</v>
      </c>
      <c r="O14" s="114" t="s">
        <v>50</v>
      </c>
    </row>
    <row r="15" spans="3:15" ht="19.5" customHeight="1">
      <c r="C15" s="38"/>
      <c r="D15" s="120" t="s">
        <v>8</v>
      </c>
      <c r="E15" s="121"/>
      <c r="F15" s="122"/>
      <c r="G15" s="122"/>
      <c r="H15" s="123"/>
      <c r="I15" s="39"/>
      <c r="K15" s="107">
        <v>1</v>
      </c>
      <c r="L15" s="115" t="s">
        <v>35</v>
      </c>
      <c r="M15" s="115" t="s">
        <v>26</v>
      </c>
      <c r="N15" s="115">
        <f>K15/1000/60*2118.88</f>
        <v>0.03531466666666667</v>
      </c>
      <c r="O15" s="116" t="s">
        <v>50</v>
      </c>
    </row>
    <row r="16" spans="3:15" ht="19.5" customHeight="1">
      <c r="C16" s="38"/>
      <c r="D16" s="124">
        <v>2000</v>
      </c>
      <c r="E16" s="125"/>
      <c r="F16" s="126">
        <v>8</v>
      </c>
      <c r="G16" s="126">
        <v>5</v>
      </c>
      <c r="H16" s="127">
        <v>50</v>
      </c>
      <c r="I16" s="39"/>
      <c r="K16" s="107">
        <v>1</v>
      </c>
      <c r="L16" s="115" t="s">
        <v>36</v>
      </c>
      <c r="M16" s="115" t="s">
        <v>26</v>
      </c>
      <c r="N16" s="115">
        <f>K16/1000*2118.88</f>
        <v>2.1188800000000003</v>
      </c>
      <c r="O16" s="116" t="s">
        <v>50</v>
      </c>
    </row>
    <row r="17" spans="3:15" ht="19.5" customHeight="1" thickBot="1">
      <c r="C17" s="38"/>
      <c r="D17" s="162"/>
      <c r="E17" s="98"/>
      <c r="F17" s="96"/>
      <c r="G17" s="96"/>
      <c r="H17" s="97"/>
      <c r="I17" s="39"/>
      <c r="K17" s="108">
        <v>1</v>
      </c>
      <c r="L17" s="117" t="s">
        <v>37</v>
      </c>
      <c r="M17" s="117" t="s">
        <v>26</v>
      </c>
      <c r="N17" s="117">
        <f>K17/3600*2118.88</f>
        <v>0.5885777777777778</v>
      </c>
      <c r="O17" s="118" t="s">
        <v>50</v>
      </c>
    </row>
    <row r="18" spans="3:9" ht="19.5" customHeight="1">
      <c r="C18" s="38"/>
      <c r="D18" s="162"/>
      <c r="E18" s="98"/>
      <c r="F18" s="96"/>
      <c r="G18" s="96"/>
      <c r="H18" s="97"/>
      <c r="I18" s="39"/>
    </row>
    <row r="19" spans="3:9" ht="19.5" customHeight="1">
      <c r="C19" s="38"/>
      <c r="D19" s="162"/>
      <c r="E19" s="98"/>
      <c r="F19" s="96"/>
      <c r="G19" s="96"/>
      <c r="H19" s="97"/>
      <c r="I19" s="39"/>
    </row>
    <row r="20" spans="3:9" ht="19.5" customHeight="1">
      <c r="C20" s="38"/>
      <c r="D20" s="162"/>
      <c r="E20" s="98"/>
      <c r="F20" s="96"/>
      <c r="G20" s="96"/>
      <c r="H20" s="97"/>
      <c r="I20" s="39"/>
    </row>
    <row r="21" spans="3:9" ht="19.5" customHeight="1">
      <c r="C21" s="38"/>
      <c r="D21" s="162"/>
      <c r="E21" s="98"/>
      <c r="F21" s="96"/>
      <c r="G21" s="96"/>
      <c r="H21" s="97"/>
      <c r="I21" s="39"/>
    </row>
    <row r="22" spans="3:9" ht="19.5" customHeight="1">
      <c r="C22" s="38"/>
      <c r="D22" s="162"/>
      <c r="E22" s="98"/>
      <c r="F22" s="96"/>
      <c r="G22" s="96"/>
      <c r="H22" s="97"/>
      <c r="I22" s="39"/>
    </row>
    <row r="23" spans="3:9" ht="19.5" customHeight="1">
      <c r="C23" s="38"/>
      <c r="D23" s="162"/>
      <c r="E23" s="98"/>
      <c r="F23" s="96"/>
      <c r="G23" s="96"/>
      <c r="H23" s="97"/>
      <c r="I23" s="39"/>
    </row>
    <row r="24" spans="3:9" ht="19.5" customHeight="1">
      <c r="C24" s="38"/>
      <c r="D24" s="162"/>
      <c r="E24" s="98"/>
      <c r="F24" s="96"/>
      <c r="G24" s="96"/>
      <c r="H24" s="97"/>
      <c r="I24" s="39"/>
    </row>
    <row r="25" spans="3:9" ht="19.5" customHeight="1">
      <c r="C25" s="38"/>
      <c r="D25" s="162"/>
      <c r="E25" s="98"/>
      <c r="F25" s="96"/>
      <c r="G25" s="96"/>
      <c r="H25" s="97"/>
      <c r="I25" s="39"/>
    </row>
    <row r="26" spans="3:9" ht="19.5" customHeight="1" thickBot="1">
      <c r="C26" s="38"/>
      <c r="D26" s="163"/>
      <c r="E26" s="99"/>
      <c r="F26" s="136"/>
      <c r="G26" s="136"/>
      <c r="H26" s="137"/>
      <c r="I26" s="39"/>
    </row>
    <row r="27" spans="3:9" ht="19.5" customHeight="1" thickBot="1">
      <c r="C27" s="42"/>
      <c r="D27" s="43"/>
      <c r="E27" s="43"/>
      <c r="F27" s="43"/>
      <c r="G27" s="43"/>
      <c r="H27" s="43"/>
      <c r="I27" s="44"/>
    </row>
    <row r="28" ht="19.5" customHeight="1" thickBot="1"/>
    <row r="29" spans="3:10" ht="19.5" customHeight="1" thickBot="1">
      <c r="C29" s="45"/>
      <c r="D29" s="46" t="s">
        <v>54</v>
      </c>
      <c r="E29" s="47"/>
      <c r="F29" s="47"/>
      <c r="G29" s="47"/>
      <c r="H29" s="47"/>
      <c r="I29" s="132"/>
      <c r="J29" s="146"/>
    </row>
    <row r="30" spans="3:10" ht="19.5" customHeight="1" thickBot="1">
      <c r="C30" s="48"/>
      <c r="D30" s="201" t="s">
        <v>55</v>
      </c>
      <c r="E30" s="198" t="s">
        <v>64</v>
      </c>
      <c r="F30" s="199"/>
      <c r="G30" s="199"/>
      <c r="H30" s="200"/>
      <c r="I30" s="133"/>
      <c r="J30" s="146"/>
    </row>
    <row r="31" spans="3:10" ht="18" thickBot="1">
      <c r="C31" s="48"/>
      <c r="D31" s="202"/>
      <c r="E31" s="167" t="s">
        <v>65</v>
      </c>
      <c r="F31" s="167" t="s">
        <v>77</v>
      </c>
      <c r="G31" s="167" t="s">
        <v>78</v>
      </c>
      <c r="H31" s="167" t="s">
        <v>68</v>
      </c>
      <c r="I31" s="133"/>
      <c r="J31" s="146"/>
    </row>
    <row r="32" spans="3:10" ht="33.75" customHeight="1" thickBot="1">
      <c r="C32" s="48"/>
      <c r="D32" s="148" t="s">
        <v>79</v>
      </c>
      <c r="E32" s="161">
        <f>Calculations!E10</f>
        <v>0</v>
      </c>
      <c r="F32" s="161">
        <v>0</v>
      </c>
      <c r="G32" s="161">
        <v>0</v>
      </c>
      <c r="H32" s="161">
        <f>Calculations!H10</f>
        <v>0</v>
      </c>
      <c r="I32" s="133"/>
      <c r="J32" s="146"/>
    </row>
    <row r="33" spans="3:10" ht="15.75" customHeight="1">
      <c r="C33" s="48"/>
      <c r="D33" s="47"/>
      <c r="E33" s="47"/>
      <c r="F33" s="47"/>
      <c r="G33" s="47"/>
      <c r="H33" s="47"/>
      <c r="I33" s="130"/>
      <c r="J33" s="147"/>
    </row>
    <row r="34" spans="3:10" ht="15.75" customHeight="1">
      <c r="C34" s="48"/>
      <c r="D34" s="135" t="s">
        <v>69</v>
      </c>
      <c r="E34" s="134"/>
      <c r="F34" s="134"/>
      <c r="G34" s="134"/>
      <c r="H34" s="134"/>
      <c r="I34" s="130"/>
      <c r="J34" s="147"/>
    </row>
    <row r="35" spans="3:10" ht="15.75" customHeight="1" thickBot="1">
      <c r="C35" s="49"/>
      <c r="D35" s="50"/>
      <c r="E35" s="50"/>
      <c r="F35" s="50"/>
      <c r="G35" s="50"/>
      <c r="H35" s="50"/>
      <c r="I35" s="131"/>
      <c r="J35" s="147"/>
    </row>
  </sheetData>
  <sheetProtection sheet="1"/>
  <mergeCells count="11">
    <mergeCell ref="K13:O13"/>
    <mergeCell ref="F13:H13"/>
    <mergeCell ref="D13:D14"/>
    <mergeCell ref="E13:E14"/>
    <mergeCell ref="D12:H12"/>
    <mergeCell ref="C5:I5"/>
    <mergeCell ref="C6:I6"/>
    <mergeCell ref="C7:I7"/>
    <mergeCell ref="C8:I8"/>
    <mergeCell ref="E30:H30"/>
    <mergeCell ref="D30:D31"/>
  </mergeCells>
  <conditionalFormatting sqref="E32:H32">
    <cfRule type="cellIs" priority="1" dxfId="1" operator="greaterThan" stopIfTrue="1">
      <formula>0.1</formula>
    </cfRule>
  </conditionalFormatting>
  <dataValidations count="3">
    <dataValidation type="whole" allowBlank="1" showInputMessage="1" showErrorMessage="1" error="Must be between 1 and 24 hours" sqref="F17:F26">
      <formula1>1</formula1>
      <formula2>24</formula2>
    </dataValidation>
    <dataValidation type="whole" allowBlank="1" showInputMessage="1" showErrorMessage="1" error="Must be between 1 and 7 days" sqref="G17:G26">
      <formula1>1</formula1>
      <formula2>7</formula2>
    </dataValidation>
    <dataValidation type="whole" allowBlank="1" showInputMessage="1" showErrorMessage="1" error="Must be between 1 and 52 weeks" sqref="H17:H26">
      <formula1>1</formula1>
      <formula2>52</formula2>
    </dataValidation>
  </dataValidation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indexed="62"/>
  </sheetPr>
  <dimension ref="A1:N47"/>
  <sheetViews>
    <sheetView zoomScalePageLayoutView="0" workbookViewId="0" topLeftCell="A1">
      <selection activeCell="A1" sqref="A1"/>
    </sheetView>
  </sheetViews>
  <sheetFormatPr defaultColWidth="9.140625" defaultRowHeight="15"/>
  <cols>
    <col min="1" max="1" width="8.00390625" style="93" customWidth="1"/>
    <col min="2" max="2" width="18.140625" style="93" customWidth="1"/>
    <col min="3" max="3" width="24.00390625" style="1" customWidth="1"/>
    <col min="4" max="4" width="12.28125" style="1" customWidth="1"/>
    <col min="5" max="5" width="16.57421875" style="1" customWidth="1"/>
    <col min="6" max="6" width="14.57421875" style="1" customWidth="1"/>
    <col min="7" max="7" width="12.8515625" style="1" customWidth="1"/>
    <col min="8" max="9" width="13.00390625" style="1" customWidth="1"/>
    <col min="10" max="10" width="15.421875" style="1" customWidth="1"/>
    <col min="11" max="11" width="13.00390625" style="1" customWidth="1"/>
    <col min="12" max="12" width="15.140625" style="1" customWidth="1"/>
    <col min="13" max="13" width="13.140625" style="1" customWidth="1"/>
    <col min="14" max="14" width="15.00390625" style="1" customWidth="1"/>
    <col min="15" max="16384" width="9.140625" style="1" customWidth="1"/>
  </cols>
  <sheetData>
    <row r="1" spans="1:3" ht="46.5" customHeight="1">
      <c r="A1" s="110"/>
      <c r="B1" s="110"/>
      <c r="C1" s="66"/>
    </row>
    <row r="2" spans="1:3" ht="19.5" customHeight="1">
      <c r="A2" s="94"/>
      <c r="B2" s="94"/>
      <c r="C2" s="70" t="s">
        <v>38</v>
      </c>
    </row>
    <row r="3" spans="1:5" ht="15">
      <c r="A3" s="94"/>
      <c r="B3" s="94"/>
      <c r="C3" s="87" t="str">
        <f>Instructions!C4</f>
        <v>Version 3.0, Last Updated: June 14, 2013 AK &amp; ZI</v>
      </c>
      <c r="D3" s="165"/>
      <c r="E3" s="165"/>
    </row>
    <row r="4" spans="1:2" ht="15">
      <c r="A4" s="95"/>
      <c r="B4" s="95"/>
    </row>
    <row r="5" spans="1:9" ht="34.5" customHeight="1">
      <c r="A5" s="95"/>
      <c r="B5" s="95"/>
      <c r="C5" s="212" t="s">
        <v>93</v>
      </c>
      <c r="D5" s="212"/>
      <c r="E5" s="212"/>
      <c r="F5" s="212"/>
      <c r="G5" s="212"/>
      <c r="H5" s="212"/>
      <c r="I5" s="212"/>
    </row>
    <row r="6" spans="1:9" ht="34.5" customHeight="1">
      <c r="A6" s="95"/>
      <c r="B6" s="95"/>
      <c r="C6" s="212" t="s">
        <v>94</v>
      </c>
      <c r="D6" s="212"/>
      <c r="E6" s="212"/>
      <c r="F6" s="212"/>
      <c r="G6" s="212"/>
      <c r="H6" s="212"/>
      <c r="I6" s="212"/>
    </row>
    <row r="7" spans="1:14" s="75" customFormat="1" ht="15.75" thickBot="1">
      <c r="A7" s="95"/>
      <c r="B7" s="95"/>
      <c r="C7" s="86"/>
      <c r="D7" s="86"/>
      <c r="E7" s="86"/>
      <c r="F7" s="86"/>
      <c r="G7" s="86"/>
      <c r="H7" s="86"/>
      <c r="I7" s="74"/>
      <c r="J7" s="74"/>
      <c r="K7" s="74"/>
      <c r="L7" s="74"/>
      <c r="M7" s="74"/>
      <c r="N7" s="74"/>
    </row>
    <row r="8" spans="1:14" s="75" customFormat="1" ht="18" thickBot="1">
      <c r="A8" s="95"/>
      <c r="B8" s="95"/>
      <c r="C8" s="218" t="s">
        <v>55</v>
      </c>
      <c r="D8" s="220" t="s">
        <v>16</v>
      </c>
      <c r="E8" s="222" t="s">
        <v>64</v>
      </c>
      <c r="F8" s="222"/>
      <c r="G8" s="222"/>
      <c r="H8" s="223"/>
      <c r="I8" s="74"/>
      <c r="J8" s="74"/>
      <c r="K8" s="74"/>
      <c r="L8" s="74"/>
      <c r="M8" s="74"/>
      <c r="N8" s="74"/>
    </row>
    <row r="9" spans="1:8" ht="57" thickBot="1">
      <c r="A9" s="95"/>
      <c r="B9" s="95"/>
      <c r="C9" s="219"/>
      <c r="D9" s="221"/>
      <c r="E9" s="168" t="s">
        <v>70</v>
      </c>
      <c r="F9" s="169" t="s">
        <v>66</v>
      </c>
      <c r="G9" s="169" t="s">
        <v>67</v>
      </c>
      <c r="H9" s="170" t="s">
        <v>68</v>
      </c>
    </row>
    <row r="10" spans="1:8" ht="16.5" thickBot="1">
      <c r="A10" s="95"/>
      <c r="B10" s="95"/>
      <c r="C10" s="32" t="s">
        <v>18</v>
      </c>
      <c r="D10" s="33" t="s">
        <v>17</v>
      </c>
      <c r="E10" s="151">
        <f>I37</f>
        <v>0</v>
      </c>
      <c r="F10" s="152">
        <v>0</v>
      </c>
      <c r="G10" s="152">
        <v>0</v>
      </c>
      <c r="H10" s="153">
        <f>I37</f>
        <v>0</v>
      </c>
    </row>
    <row r="11" spans="3:8" ht="15.75">
      <c r="C11" s="7" t="s">
        <v>19</v>
      </c>
      <c r="D11" s="15"/>
      <c r="E11" s="154"/>
      <c r="F11" s="155"/>
      <c r="G11" s="155"/>
      <c r="H11" s="156"/>
    </row>
    <row r="12" spans="3:8" ht="15.75">
      <c r="C12" s="4" t="s">
        <v>20</v>
      </c>
      <c r="D12" s="3" t="s">
        <v>17</v>
      </c>
      <c r="E12" s="157">
        <f>G37</f>
        <v>0</v>
      </c>
      <c r="F12" s="13">
        <v>0</v>
      </c>
      <c r="G12" s="13">
        <v>0</v>
      </c>
      <c r="H12" s="14">
        <f>G37</f>
        <v>0</v>
      </c>
    </row>
    <row r="13" spans="3:8" ht="16.5" thickBot="1">
      <c r="C13" s="5" t="s">
        <v>21</v>
      </c>
      <c r="D13" s="6" t="s">
        <v>17</v>
      </c>
      <c r="E13" s="158">
        <f>H37</f>
        <v>0</v>
      </c>
      <c r="F13" s="159">
        <v>0</v>
      </c>
      <c r="G13" s="159">
        <v>0</v>
      </c>
      <c r="H13" s="160">
        <f>H37</f>
        <v>0</v>
      </c>
    </row>
    <row r="14" spans="3:8" ht="15.75" customHeight="1">
      <c r="C14" s="72" t="s">
        <v>23</v>
      </c>
      <c r="D14" s="138"/>
      <c r="E14" s="31"/>
      <c r="F14" s="31"/>
      <c r="G14" s="31"/>
      <c r="H14" s="31"/>
    </row>
    <row r="15" spans="3:8" ht="15.75" customHeight="1">
      <c r="C15" s="139" t="s">
        <v>71</v>
      </c>
      <c r="D15" s="138"/>
      <c r="E15" s="31"/>
      <c r="F15" s="31"/>
      <c r="G15" s="31"/>
      <c r="H15" s="31"/>
    </row>
    <row r="16" spans="3:8" ht="15.75" customHeight="1">
      <c r="C16" s="139" t="s">
        <v>72</v>
      </c>
      <c r="D16" s="138"/>
      <c r="E16" s="31"/>
      <c r="F16" s="31"/>
      <c r="G16" s="31"/>
      <c r="H16" s="31"/>
    </row>
    <row r="17" spans="3:8" ht="33" customHeight="1">
      <c r="C17" s="216" t="s">
        <v>73</v>
      </c>
      <c r="D17" s="217"/>
      <c r="E17" s="217"/>
      <c r="F17" s="217"/>
      <c r="G17" s="217"/>
      <c r="H17" s="217"/>
    </row>
    <row r="19" ht="15.75" hidden="1" thickBot="1"/>
    <row r="20" ht="15" hidden="1">
      <c r="C20" s="100" t="s">
        <v>0</v>
      </c>
    </row>
    <row r="21" ht="15" hidden="1">
      <c r="C21" s="101" t="s">
        <v>9</v>
      </c>
    </row>
    <row r="22" ht="15.75" hidden="1" thickBot="1">
      <c r="C22" s="102" t="s">
        <v>10</v>
      </c>
    </row>
    <row r="23" ht="15" hidden="1"/>
    <row r="25" ht="15.75" thickBot="1">
      <c r="C25" s="9" t="s">
        <v>1</v>
      </c>
    </row>
    <row r="26" spans="3:12" ht="65.25" thickBot="1">
      <c r="C26" s="22" t="s">
        <v>11</v>
      </c>
      <c r="D26" s="19" t="s">
        <v>3</v>
      </c>
      <c r="E26" s="20" t="s">
        <v>12</v>
      </c>
      <c r="F26" s="20" t="s">
        <v>14</v>
      </c>
      <c r="G26" s="20" t="s">
        <v>13</v>
      </c>
      <c r="H26" s="20" t="s">
        <v>39</v>
      </c>
      <c r="I26" s="57" t="s">
        <v>40</v>
      </c>
      <c r="J26" s="21" t="s">
        <v>24</v>
      </c>
      <c r="K26" s="29"/>
      <c r="L26" s="29"/>
    </row>
    <row r="27" spans="3:12" ht="15">
      <c r="C27" s="27">
        <f>'Input-Output'!D17</f>
        <v>0</v>
      </c>
      <c r="D27" s="103">
        <v>1</v>
      </c>
      <c r="E27" s="8">
        <f>'Input-Output'!F17*'Input-Output'!G17*'Input-Output'!H17</f>
        <v>0</v>
      </c>
      <c r="F27" s="8">
        <v>20</v>
      </c>
      <c r="G27" s="16">
        <f>C27/2118.88*3600*E27*F27/1000000</f>
        <v>0</v>
      </c>
      <c r="H27" s="17">
        <f>IF(D27=1,0,IF(D27=2,G27*0.92,G27*0.4))</f>
        <v>0</v>
      </c>
      <c r="I27" s="58">
        <f>IF(D27=1,0,IF(D27=2,G27*0.885,G27*0.283))</f>
        <v>0</v>
      </c>
      <c r="J27" s="18" t="s">
        <v>30</v>
      </c>
      <c r="K27" s="30"/>
      <c r="L27" s="30"/>
    </row>
    <row r="28" spans="3:12" ht="15">
      <c r="C28" s="11">
        <f>'Input-Output'!D18</f>
        <v>0</v>
      </c>
      <c r="D28" s="104">
        <v>1</v>
      </c>
      <c r="E28" s="3">
        <f>'Input-Output'!F18*'Input-Output'!G18*'Input-Output'!H18</f>
        <v>0</v>
      </c>
      <c r="F28" s="3">
        <v>20</v>
      </c>
      <c r="G28" s="12">
        <f aca="true" t="shared" si="0" ref="G28:G36">C28/2118.88*3600*E28*F28/1000000</f>
        <v>0</v>
      </c>
      <c r="H28" s="13">
        <f aca="true" t="shared" si="1" ref="H28:H36">IF(D28=1,0,IF(D28=2,G28*0.92,G28*0.4))</f>
        <v>0</v>
      </c>
      <c r="I28" s="59">
        <f aca="true" t="shared" si="2" ref="I28:I36">IF(D28=1,0,IF(D28=2,G28*0.885,G28*0.283))</f>
        <v>0</v>
      </c>
      <c r="J28" s="14" t="s">
        <v>30</v>
      </c>
      <c r="K28" s="30"/>
      <c r="L28" s="30"/>
    </row>
    <row r="29" spans="3:12" ht="15">
      <c r="C29" s="11">
        <f>'Input-Output'!D19</f>
        <v>0</v>
      </c>
      <c r="D29" s="104">
        <v>1</v>
      </c>
      <c r="E29" s="3">
        <f>'Input-Output'!F19*'Input-Output'!G19*'Input-Output'!H19</f>
        <v>0</v>
      </c>
      <c r="F29" s="3">
        <v>20</v>
      </c>
      <c r="G29" s="12">
        <f t="shared" si="0"/>
        <v>0</v>
      </c>
      <c r="H29" s="13">
        <f t="shared" si="1"/>
        <v>0</v>
      </c>
      <c r="I29" s="59">
        <f t="shared" si="2"/>
        <v>0</v>
      </c>
      <c r="J29" s="14" t="s">
        <v>30</v>
      </c>
      <c r="K29" s="30"/>
      <c r="L29" s="30"/>
    </row>
    <row r="30" spans="3:12" ht="15">
      <c r="C30" s="11">
        <f>'Input-Output'!D20</f>
        <v>0</v>
      </c>
      <c r="D30" s="104">
        <v>1</v>
      </c>
      <c r="E30" s="3">
        <f>'Input-Output'!F20*'Input-Output'!G20*'Input-Output'!H20</f>
        <v>0</v>
      </c>
      <c r="F30" s="3">
        <v>20</v>
      </c>
      <c r="G30" s="12">
        <f t="shared" si="0"/>
        <v>0</v>
      </c>
      <c r="H30" s="13">
        <f t="shared" si="1"/>
        <v>0</v>
      </c>
      <c r="I30" s="59">
        <f t="shared" si="2"/>
        <v>0</v>
      </c>
      <c r="J30" s="14" t="s">
        <v>30</v>
      </c>
      <c r="K30" s="30"/>
      <c r="L30" s="30"/>
    </row>
    <row r="31" spans="3:12" ht="15">
      <c r="C31" s="11">
        <f>'Input-Output'!D21</f>
        <v>0</v>
      </c>
      <c r="D31" s="104">
        <v>1</v>
      </c>
      <c r="E31" s="3">
        <f>'Input-Output'!F21*'Input-Output'!G21*'Input-Output'!H21</f>
        <v>0</v>
      </c>
      <c r="F31" s="3">
        <v>20</v>
      </c>
      <c r="G31" s="12">
        <f t="shared" si="0"/>
        <v>0</v>
      </c>
      <c r="H31" s="13">
        <f t="shared" si="1"/>
        <v>0</v>
      </c>
      <c r="I31" s="59">
        <f t="shared" si="2"/>
        <v>0</v>
      </c>
      <c r="J31" s="14" t="s">
        <v>30</v>
      </c>
      <c r="K31" s="30"/>
      <c r="L31" s="30"/>
    </row>
    <row r="32" spans="3:12" ht="15">
      <c r="C32" s="11">
        <f>'Input-Output'!D22</f>
        <v>0</v>
      </c>
      <c r="D32" s="104">
        <v>1</v>
      </c>
      <c r="E32" s="3">
        <f>'Input-Output'!F22*'Input-Output'!G22*'Input-Output'!H22</f>
        <v>0</v>
      </c>
      <c r="F32" s="3">
        <v>20</v>
      </c>
      <c r="G32" s="12">
        <f t="shared" si="0"/>
        <v>0</v>
      </c>
      <c r="H32" s="13">
        <f t="shared" si="1"/>
        <v>0</v>
      </c>
      <c r="I32" s="59">
        <f t="shared" si="2"/>
        <v>0</v>
      </c>
      <c r="J32" s="14" t="s">
        <v>30</v>
      </c>
      <c r="K32" s="30"/>
      <c r="L32" s="30"/>
    </row>
    <row r="33" spans="3:12" ht="15">
      <c r="C33" s="11">
        <f>'Input-Output'!D23</f>
        <v>0</v>
      </c>
      <c r="D33" s="104">
        <v>1</v>
      </c>
      <c r="E33" s="3">
        <f>'Input-Output'!F23*'Input-Output'!G23*'Input-Output'!H23</f>
        <v>0</v>
      </c>
      <c r="F33" s="3">
        <v>20</v>
      </c>
      <c r="G33" s="12">
        <f t="shared" si="0"/>
        <v>0</v>
      </c>
      <c r="H33" s="13">
        <f t="shared" si="1"/>
        <v>0</v>
      </c>
      <c r="I33" s="59">
        <f t="shared" si="2"/>
        <v>0</v>
      </c>
      <c r="J33" s="14" t="s">
        <v>30</v>
      </c>
      <c r="K33" s="30"/>
      <c r="L33" s="30"/>
    </row>
    <row r="34" spans="3:12" ht="15">
      <c r="C34" s="11">
        <f>'Input-Output'!D24</f>
        <v>0</v>
      </c>
      <c r="D34" s="104">
        <v>1</v>
      </c>
      <c r="E34" s="3">
        <f>'Input-Output'!F24*'Input-Output'!G24*'Input-Output'!H24</f>
        <v>0</v>
      </c>
      <c r="F34" s="3">
        <v>20</v>
      </c>
      <c r="G34" s="12">
        <f t="shared" si="0"/>
        <v>0</v>
      </c>
      <c r="H34" s="13">
        <f t="shared" si="1"/>
        <v>0</v>
      </c>
      <c r="I34" s="59">
        <f t="shared" si="2"/>
        <v>0</v>
      </c>
      <c r="J34" s="14" t="s">
        <v>30</v>
      </c>
      <c r="K34" s="30"/>
      <c r="L34" s="30"/>
    </row>
    <row r="35" spans="3:12" ht="15">
      <c r="C35" s="11">
        <f>'Input-Output'!D25</f>
        <v>0</v>
      </c>
      <c r="D35" s="104">
        <v>1</v>
      </c>
      <c r="E35" s="3">
        <f>'Input-Output'!F25*'Input-Output'!G25*'Input-Output'!H25</f>
        <v>0</v>
      </c>
      <c r="F35" s="3">
        <v>20</v>
      </c>
      <c r="G35" s="12">
        <f t="shared" si="0"/>
        <v>0</v>
      </c>
      <c r="H35" s="13">
        <f t="shared" si="1"/>
        <v>0</v>
      </c>
      <c r="I35" s="59">
        <f t="shared" si="2"/>
        <v>0</v>
      </c>
      <c r="J35" s="14" t="s">
        <v>30</v>
      </c>
      <c r="K35" s="30"/>
      <c r="L35" s="30"/>
    </row>
    <row r="36" spans="3:12" ht="15.75" thickBot="1">
      <c r="C36" s="28">
        <f>'Input-Output'!D26</f>
        <v>0</v>
      </c>
      <c r="D36" s="105">
        <v>1</v>
      </c>
      <c r="E36" s="23">
        <f>'Input-Output'!F26*'Input-Output'!G26*'Input-Output'!H26</f>
        <v>0</v>
      </c>
      <c r="F36" s="23">
        <v>20</v>
      </c>
      <c r="G36" s="24">
        <f t="shared" si="0"/>
        <v>0</v>
      </c>
      <c r="H36" s="25">
        <f t="shared" si="1"/>
        <v>0</v>
      </c>
      <c r="I36" s="60">
        <f t="shared" si="2"/>
        <v>0</v>
      </c>
      <c r="J36" s="62" t="s">
        <v>30</v>
      </c>
      <c r="K36" s="30"/>
      <c r="L36" s="30"/>
    </row>
    <row r="37" spans="3:12" ht="15.75" thickBot="1">
      <c r="C37" s="213" t="s">
        <v>15</v>
      </c>
      <c r="D37" s="214"/>
      <c r="E37" s="214"/>
      <c r="F37" s="215"/>
      <c r="G37" s="26">
        <f>SUM(G27:G36)</f>
        <v>0</v>
      </c>
      <c r="H37" s="26">
        <f>SUM(H27:H36)</f>
        <v>0</v>
      </c>
      <c r="I37" s="51">
        <f>SUM(I27:I36)</f>
        <v>0</v>
      </c>
      <c r="J37" s="61"/>
      <c r="K37" s="31"/>
      <c r="L37" s="31"/>
    </row>
    <row r="38" ht="15">
      <c r="C38" s="1" t="s">
        <v>41</v>
      </c>
    </row>
    <row r="40" ht="15">
      <c r="C40" s="52" t="s">
        <v>25</v>
      </c>
    </row>
    <row r="41" spans="3:4" ht="18">
      <c r="C41" s="53" t="s">
        <v>27</v>
      </c>
      <c r="D41" s="1" t="s">
        <v>29</v>
      </c>
    </row>
    <row r="42" spans="3:11" ht="18">
      <c r="C42" s="53" t="s">
        <v>26</v>
      </c>
      <c r="D42" s="54">
        <f>C27</f>
        <v>0</v>
      </c>
      <c r="E42" s="87" t="s">
        <v>60</v>
      </c>
      <c r="H42" s="55">
        <f>E27</f>
        <v>0</v>
      </c>
      <c r="I42" s="1" t="s">
        <v>28</v>
      </c>
      <c r="J42" s="1" t="s">
        <v>42</v>
      </c>
      <c r="K42" s="71">
        <f>IF(D27=2,0.885,0.283)</f>
        <v>0.283</v>
      </c>
    </row>
    <row r="43" spans="3:4" ht="15">
      <c r="C43" s="53" t="s">
        <v>27</v>
      </c>
      <c r="D43" s="56">
        <f>C27/2118.88*3600*E27*F27/1000000*IF(D27=2,0.885,0.283)</f>
        <v>0</v>
      </c>
    </row>
    <row r="44" ht="15">
      <c r="C44" s="53"/>
    </row>
    <row r="45" ht="15.75">
      <c r="C45" s="53"/>
    </row>
    <row r="46" ht="15.75">
      <c r="C46" s="53"/>
    </row>
    <row r="47" ht="15.75">
      <c r="C47" s="53"/>
    </row>
  </sheetData>
  <sheetProtection sheet="1"/>
  <mergeCells count="7">
    <mergeCell ref="C5:I5"/>
    <mergeCell ref="C6:I6"/>
    <mergeCell ref="C37:F37"/>
    <mergeCell ref="C17:H17"/>
    <mergeCell ref="C8:C9"/>
    <mergeCell ref="D8:D9"/>
    <mergeCell ref="E8:H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4" tint="-0.4999699890613556"/>
  </sheetPr>
  <dimension ref="A1:E25"/>
  <sheetViews>
    <sheetView zoomScalePageLayoutView="0" workbookViewId="0" topLeftCell="A1">
      <selection activeCell="A1" sqref="A1"/>
    </sheetView>
  </sheetViews>
  <sheetFormatPr defaultColWidth="9.140625" defaultRowHeight="15"/>
  <cols>
    <col min="1" max="1" width="10.00390625" style="93" customWidth="1"/>
    <col min="2" max="2" width="18.140625" style="93" customWidth="1"/>
    <col min="3" max="3" width="101.421875" style="10" customWidth="1"/>
    <col min="4" max="4" width="9.140625" style="10" customWidth="1"/>
    <col min="5" max="5" width="9.140625" style="2" customWidth="1"/>
    <col min="6" max="16384" width="9.140625" style="10" customWidth="1"/>
  </cols>
  <sheetData>
    <row r="1" spans="1:3" ht="47.25" customHeight="1">
      <c r="A1" s="140"/>
      <c r="B1" s="140"/>
      <c r="C1" s="63"/>
    </row>
    <row r="2" spans="1:3" ht="15">
      <c r="A2" s="94"/>
      <c r="B2" s="94"/>
      <c r="C2" s="178" t="s">
        <v>31</v>
      </c>
    </row>
    <row r="3" spans="1:3" ht="21.75" customHeight="1">
      <c r="A3" s="94"/>
      <c r="B3" s="94"/>
      <c r="C3" s="171" t="str">
        <f>Instructions!C4</f>
        <v>Version 3.0, Last Updated: June 14, 2013 AK &amp; ZI</v>
      </c>
    </row>
    <row r="4" spans="1:2" ht="12" customHeight="1" thickBot="1">
      <c r="A4" s="95"/>
      <c r="B4" s="95"/>
    </row>
    <row r="5" spans="1:4" s="64" customFormat="1" ht="36" customHeight="1" thickBot="1">
      <c r="A5" s="95"/>
      <c r="B5" s="95"/>
      <c r="C5" s="73" t="s">
        <v>57</v>
      </c>
      <c r="D5" s="65"/>
    </row>
    <row r="6" spans="1:2" s="1" customFormat="1" ht="16.5" thickBot="1">
      <c r="A6" s="95"/>
      <c r="B6" s="95"/>
    </row>
    <row r="7" spans="1:3" ht="31.5">
      <c r="A7" s="95"/>
      <c r="B7" s="95"/>
      <c r="C7" s="142" t="s">
        <v>32</v>
      </c>
    </row>
    <row r="8" spans="1:3" ht="15">
      <c r="A8" s="95"/>
      <c r="B8" s="95"/>
      <c r="C8" s="143" t="s">
        <v>33</v>
      </c>
    </row>
    <row r="9" ht="47.25">
      <c r="C9" s="144" t="s">
        <v>34</v>
      </c>
    </row>
    <row r="10" ht="16.5" thickBot="1">
      <c r="C10" s="145" t="s">
        <v>43</v>
      </c>
    </row>
    <row r="11" ht="15.75"/>
    <row r="12" ht="23.25" thickBot="1">
      <c r="C12" s="141" t="s">
        <v>74</v>
      </c>
    </row>
    <row r="13" ht="30.75">
      <c r="C13" s="172" t="s">
        <v>95</v>
      </c>
    </row>
    <row r="14" ht="46.5">
      <c r="C14" s="173" t="s">
        <v>96</v>
      </c>
    </row>
    <row r="15" ht="46.5">
      <c r="C15" s="173" t="s">
        <v>97</v>
      </c>
    </row>
    <row r="16" ht="31.5" thickBot="1">
      <c r="C16" s="174" t="s">
        <v>98</v>
      </c>
    </row>
    <row r="17" spans="1:5" s="171" customFormat="1" ht="15">
      <c r="A17" s="175"/>
      <c r="B17" s="175"/>
      <c r="C17" s="176" t="s">
        <v>99</v>
      </c>
      <c r="E17" s="177"/>
    </row>
    <row r="19" ht="15.75"/>
    <row r="20" ht="15.75"/>
    <row r="21" ht="15.75"/>
    <row r="23" ht="23.25" customHeight="1">
      <c r="C23" s="111" t="s">
        <v>61</v>
      </c>
    </row>
    <row r="24" ht="15.75" thickBot="1">
      <c r="C24" s="81"/>
    </row>
    <row r="25" ht="65.25" thickBot="1">
      <c r="C25" s="112" t="s">
        <v>62</v>
      </c>
    </row>
  </sheetData>
  <sheetProtection sheet="1"/>
  <hyperlinks>
    <hyperlink ref="C8" r:id="rId1" display="http://www.ene.gov.on.ca/envision/gp/3614e03.pdf"/>
    <hyperlink ref="C17" r:id="rId2" display="1For details refer to the Environmental Reporting and Disclosure Bylaw available at the ChemTRAC website"/>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2009-10-14T16:04:26Z</cp:lastPrinted>
  <dcterms:created xsi:type="dcterms:W3CDTF">2009-07-30T13:05:38Z</dcterms:created>
  <dcterms:modified xsi:type="dcterms:W3CDTF">2014-03-20T21:34:43Z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