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2120" windowHeight="4212" tabRatio="727" activeTab="2"/>
  </bookViews>
  <sheets>
    <sheet name="Instructions" sheetId="1" r:id="rId1"/>
    <sheet name="Facility Info" sheetId="2" r:id="rId2"/>
    <sheet name="Input-Output" sheetId="3" r:id="rId3"/>
    <sheet name="Calculations" sheetId="4" r:id="rId4"/>
    <sheet name="References" sheetId="5" r:id="rId5"/>
  </sheets>
  <externalReferences>
    <externalReference r:id="rId8"/>
    <externalReference r:id="rId9"/>
    <externalReference r:id="rId10"/>
  </externalReferences>
  <definedNames>
    <definedName name="_xlfn.IFERROR" hidden="1">#NAME?</definedName>
    <definedName name="APC">'Calculations'!$B$122:$B$129</definedName>
    <definedName name="cooler">'[2]Calculations'!#REF!</definedName>
    <definedName name="Electrode" localSheetId="1">'[3]Calculations'!$A$30:$A$74</definedName>
    <definedName name="Electrode">'Calculations'!$B$55:$B$101</definedName>
    <definedName name="Filters">'Calculations'!$B$123:$B$129</definedName>
    <definedName name="_xlnm.Print_Area" localSheetId="3">'Calculations'!$B$53:$I$101</definedName>
    <definedName name="_xlnm.Print_Area" localSheetId="1">'Facility Info'!$A$1:$J$30</definedName>
    <definedName name="_xlnm.Print_Area" localSheetId="0">'Instructions'!$C$1:$D$22</definedName>
    <definedName name="Process" localSheetId="3">'Calculations'!$B$28:$B$35</definedName>
    <definedName name="Process" localSheetId="1">'[3]Calculations'!$A$20:$A$27</definedName>
    <definedName name="Process">'Calculations'!$B$27:$B$35</definedName>
    <definedName name="rcontrol">'[2]Calculations'!#REF!</definedName>
    <definedName name="roaster">'[2]Calculations'!#REF!</definedName>
    <definedName name="SMAW" localSheetId="3">'Calculations'!$B$58:$B$78</definedName>
    <definedName name="SMAW">'Calculations'!$B$58:$B$78</definedName>
  </definedNames>
  <calcPr fullCalcOnLoad="1"/>
</workbook>
</file>

<file path=xl/sharedStrings.xml><?xml version="1.0" encoding="utf-8"?>
<sst xmlns="http://schemas.openxmlformats.org/spreadsheetml/2006/main" count="484" uniqueCount="210">
  <si>
    <t>Process</t>
  </si>
  <si>
    <t>Electrode</t>
  </si>
  <si>
    <t>Rating</t>
  </si>
  <si>
    <t>Cr</t>
  </si>
  <si>
    <t>Cr(VI)</t>
  </si>
  <si>
    <t>Co</t>
  </si>
  <si>
    <t>Mn</t>
  </si>
  <si>
    <t>Ni</t>
  </si>
  <si>
    <t>Pb</t>
  </si>
  <si>
    <t>n/a</t>
  </si>
  <si>
    <t>Generic compositions of Other (Consumable) electrodes were estimated as the average composition for each contaminant present in the defined consumable electrodes (SMAW, GMAW, FCAW, SAW)</t>
  </si>
  <si>
    <t>n/a - Not Applicable</t>
  </si>
  <si>
    <t>C</t>
  </si>
  <si>
    <t>D</t>
  </si>
  <si>
    <t>B</t>
  </si>
  <si>
    <t>A</t>
  </si>
  <si>
    <t>SMAW  14Mn-4Cr</t>
  </si>
  <si>
    <t>SMAW  E11018</t>
  </si>
  <si>
    <t>SMAW  E308</t>
  </si>
  <si>
    <t>SMAW  E310</t>
  </si>
  <si>
    <t>SMAW  E316</t>
  </si>
  <si>
    <t>SMAW  E410</t>
  </si>
  <si>
    <t>SMAW  E6010</t>
  </si>
  <si>
    <t>SMAW  E6011</t>
  </si>
  <si>
    <t>SMAW  E6012</t>
  </si>
  <si>
    <t>SMAW  E6013</t>
  </si>
  <si>
    <t>SMAW  E7018</t>
  </si>
  <si>
    <t>SMAW  E7024</t>
  </si>
  <si>
    <t>SMAW  E7028</t>
  </si>
  <si>
    <t>SMAW  E8018</t>
  </si>
  <si>
    <t>SMAW  E9015</t>
  </si>
  <si>
    <t>SMAW  E9018</t>
  </si>
  <si>
    <t>SMAW  ECoCr</t>
  </si>
  <si>
    <t>SMAW  ENi-Cl</t>
  </si>
  <si>
    <t>SMAW  ENiCrMo</t>
  </si>
  <si>
    <t>Shielded Metal Arc Electrode</t>
  </si>
  <si>
    <t>Gas Metal Arc Wire</t>
  </si>
  <si>
    <t>Flux Cored Arc Electrode</t>
  </si>
  <si>
    <t>FCAW  E110</t>
  </si>
  <si>
    <t>FCAW  E11018</t>
  </si>
  <si>
    <t>FCAW  E308LT</t>
  </si>
  <si>
    <t>FCAW  E316LT</t>
  </si>
  <si>
    <t>FCAW  E70T</t>
  </si>
  <si>
    <t>FCAW  E71T</t>
  </si>
  <si>
    <t>Submerged Arc Electrode</t>
  </si>
  <si>
    <t xml:space="preserve">Shielded Metal Arc:  SMAW (Stick)  </t>
  </si>
  <si>
    <t>Gas Metal Arc:  GMAW (MIG)</t>
  </si>
  <si>
    <t xml:space="preserve">Flux Cored Arc: FCAW   </t>
  </si>
  <si>
    <t xml:space="preserve">Submerged Arc:  SAW  </t>
  </si>
  <si>
    <t>Gas Tungsten Arc:  GTAW (TIG)</t>
  </si>
  <si>
    <t>SMAW  ENi-Cu-2</t>
  </si>
  <si>
    <t>GMAW  E308L</t>
  </si>
  <si>
    <t>GMAW  E70S</t>
  </si>
  <si>
    <t>GMAW  ER1260</t>
  </si>
  <si>
    <t>GMAW  ER5154</t>
  </si>
  <si>
    <t>GMAW  ER316</t>
  </si>
  <si>
    <t>GMAW  ENiCrMo</t>
  </si>
  <si>
    <t>GMAW  ERNiCu</t>
  </si>
  <si>
    <t>SAW  EM12K</t>
  </si>
  <si>
    <t>Other Consumable Electrode/Wire Process</t>
  </si>
  <si>
    <t>Consumption
(kg/yr)</t>
  </si>
  <si>
    <t>pounds</t>
  </si>
  <si>
    <t>=</t>
  </si>
  <si>
    <t>kg</t>
  </si>
  <si>
    <t>ounces</t>
  </si>
  <si>
    <t>tons (US)</t>
  </si>
  <si>
    <t>tons (UK)</t>
  </si>
  <si>
    <t>tonnes (metric)</t>
  </si>
  <si>
    <t>Sample Calculations:</t>
  </si>
  <si>
    <t>Manganese used =</t>
  </si>
  <si>
    <t>Particulate matter emission rate =</t>
  </si>
  <si>
    <t>Generic compositions of other SMAW electrodes were calculated using Material Safety Data Sheets for each of the electrode types with published emission factors.</t>
  </si>
  <si>
    <t>grams</t>
  </si>
  <si>
    <t>ChemTRAC Substances</t>
  </si>
  <si>
    <t>Other Substances</t>
  </si>
  <si>
    <t>Particulate Matter (PM)</t>
  </si>
  <si>
    <t>Particulate Matter 10 (PM10)</t>
  </si>
  <si>
    <t>Particulate Matter 2.5 (PM2.5)</t>
  </si>
  <si>
    <t>INPUT</t>
  </si>
  <si>
    <t>Summary of Calculations</t>
  </si>
  <si>
    <t>Cobalt Compounds</t>
  </si>
  <si>
    <t>PM10</t>
  </si>
  <si>
    <t>Other Consumable Electrode Wire</t>
  </si>
  <si>
    <t>All Gas Tungsten Arc Welding</t>
  </si>
  <si>
    <t>Total Quantity Used (kg/yr)</t>
  </si>
  <si>
    <t>Quantity Used (kg/yr)</t>
  </si>
  <si>
    <t>Quantity Released (g/yr)</t>
  </si>
  <si>
    <t>Summary</t>
  </si>
  <si>
    <t>Non-Consumable Electrode (ex. GTAW)</t>
  </si>
  <si>
    <t>Select</t>
  </si>
  <si>
    <t>Note (1):  Where a contaminant is not expected to be present in the welding rod, but an emission is estimated, the Quantity Used was assumed to be equal to the Release, and this number was compared to the Mass Reporting Threshold.</t>
  </si>
  <si>
    <t>References</t>
  </si>
  <si>
    <t>Select Electrode or Wire</t>
  </si>
  <si>
    <t xml:space="preserve">Welding Process
</t>
  </si>
  <si>
    <t>Input Quantity Used 
(kg/yr)</t>
  </si>
  <si>
    <t>Data Quality Rating</t>
  </si>
  <si>
    <t>Please complete the INPUT table below</t>
  </si>
  <si>
    <t>Emission Control:</t>
  </si>
  <si>
    <t>If your facility operates emission control equipment to control the release of contaminants, please provide the equipment control efficiency (please consult your supplier)</t>
  </si>
  <si>
    <t>Total weld rod used (kg/yr) X Emission Factor (g/kg) X 1 kg/1000 g X (100%-control efficiency (%))</t>
  </si>
  <si>
    <t>If 400 kg of SMAW E11018 is used, and a filter with 85% control efficiency is installed:</t>
  </si>
  <si>
    <t>400 kg/yr X 16.4 g/kg X 1 g/1000 kg X (100% - 85%)</t>
  </si>
  <si>
    <t xml:space="preserve">Emission factors and an assessment of their data quality are provided in Environment Canada's 2008 NPRI Toolbox Spreadsheet for Electric Arc Welding  </t>
  </si>
  <si>
    <t xml:space="preserve">http://www.ec.gc.ca/inrp-npri/9C8F5570-19B6-4E37-97DB-290D4CE28153/electirc_arc_welding_e_04_02_2009.xls </t>
  </si>
  <si>
    <t>http://www.epa.gov/ttn/chief/ap42/ch12/final/c12s19.pdf</t>
  </si>
  <si>
    <t xml:space="preserve">Datasheets are available at: </t>
  </si>
  <si>
    <t>https://www.awspubs.com/</t>
  </si>
  <si>
    <t xml:space="preserve">Generic compositions of other GMAW, other FCAW, SAW, and Other (Non-Consumable) electrodes are based on Lincoln Electric compositions provided on </t>
  </si>
  <si>
    <t>http://www.mylincolnelectric.com/Catalog/lecobrowse.aspx?locale=4105</t>
  </si>
  <si>
    <t xml:space="preserve">http://www.hobartcanada.com/product_info.asp
</t>
  </si>
  <si>
    <t xml:space="preserve">Generic compositions of GMAW, FCAW, SAW, and Other (Non-Consumable) electrodes are based on Hobart Brothers of Canada compositions provided on </t>
  </si>
  <si>
    <t xml:space="preserve">the US EPA AP-42 "Electric Arc Welding", Section 12.19, 1995  </t>
  </si>
  <si>
    <t>Air Pollution Control District County of San Diego APCD Emission Factor Tables:  Tungsten Inert Gas Welding (TIG), Electrode:  Unspecified</t>
  </si>
  <si>
    <t>http://www.sdapcd.org/toxics/emissions/welding/t99.pdf</t>
  </si>
  <si>
    <r>
      <t>Particulate Matter 2.5 (PM2.5)</t>
    </r>
    <r>
      <rPr>
        <vertAlign val="superscript"/>
        <sz val="12"/>
        <color indexed="8"/>
        <rFont val="Times New Roman"/>
        <family val="1"/>
      </rPr>
      <t>(2)</t>
    </r>
  </si>
  <si>
    <t>Note (2): As per the NPRI toolbox, PM2.5 can be estimated to be 75% of PM10 emissions</t>
  </si>
  <si>
    <t>Other Consumable Electrode/Wire(3)</t>
  </si>
  <si>
    <t>Note (3) - PM Emission factor taken as 1% of electrode consumption as per MOE Publication #3614e03 page 92 and  individual metal emission factors taken from 2004 NPRI Toolbox Guidance document 4.2 Guidance for the Reporting of Welding Activities.</t>
  </si>
  <si>
    <t>Note (4) - Emissions from all other electrodes or wires were calculated following the procedures listed US EPA AP 42 Section 12.9 "Electric Arc Welding"</t>
  </si>
  <si>
    <t>Cr(VI)(5)</t>
  </si>
  <si>
    <t>Co(5)</t>
  </si>
  <si>
    <t>Pb(5)</t>
  </si>
  <si>
    <t>Note (5) - PM Emission factor taken as 1% of wire consumption as per County of San Diego APCD Emission Factor Tables:  Tungsten Inert Gas Welding (TIG), Electrode:  Unspecified</t>
  </si>
  <si>
    <t>Non-Consumable Electrodes (ex. GTAW) (5)(6)</t>
  </si>
  <si>
    <t>Cr(VI)(7)</t>
  </si>
  <si>
    <t>Co(7)</t>
  </si>
  <si>
    <t>Pb(7)</t>
  </si>
  <si>
    <t>Note (7) - Chromium (VI), cobalt, and lead or not expected to be present in significant quantities (&gt;1%)</t>
  </si>
  <si>
    <t>Other SMAW Electrode(3)(8)</t>
  </si>
  <si>
    <t>Other GMAW Wire(3)(8)</t>
  </si>
  <si>
    <t>Other FCAW Electrode(3)(8)</t>
  </si>
  <si>
    <t>Other SAW Electrode(3)(8)</t>
  </si>
  <si>
    <t>Note (8) - Generic emission factors of "other" consumable electrodes in each process are estimated using the average contaminant emission factor for each process. This approach reduces the impact of emission factors where a contaminant is present in higher amounts in a single type of electrode, but is in other cases more conservative than the NPRI's recommend generic emission factors for consumable electrodes</t>
  </si>
  <si>
    <t>How to use this calculator:</t>
  </si>
  <si>
    <t>Output summary:</t>
  </si>
  <si>
    <t>Other processes:</t>
  </si>
  <si>
    <t>Before you start make sure you have:</t>
  </si>
  <si>
    <t>CAS #</t>
  </si>
  <si>
    <t>Total weld rod used (kg) X % of Manganese in Generic Rod</t>
  </si>
  <si>
    <t>400 kg/yr X 2.5%</t>
  </si>
  <si>
    <t>Generic compositions for the following electrodes are based on welding datasheets published by the American Welding Society:</t>
  </si>
  <si>
    <t>GMAW  ER5356</t>
  </si>
  <si>
    <t>U</t>
  </si>
  <si>
    <t>Indiana Department of Environmental Management, Office of Air Quality</t>
  </si>
  <si>
    <t>Quantity (kg/yr)</t>
  </si>
  <si>
    <r>
      <t>1.</t>
    </r>
    <r>
      <rPr>
        <sz val="12"/>
        <color indexed="8"/>
        <rFont val="Times New Roman"/>
        <family val="1"/>
      </rPr>
      <t xml:space="preserve"> Click on the "Input-Output" Tab </t>
    </r>
  </si>
  <si>
    <r>
      <t>2.</t>
    </r>
    <r>
      <rPr>
        <sz val="12"/>
        <color indexed="8"/>
        <rFont val="Times New Roman"/>
        <family val="1"/>
      </rPr>
      <t xml:space="preserve"> Fill out the appropriate amounts in the yellow boxes</t>
    </r>
  </si>
  <si>
    <t>This page provides all the reference information for the emission factors and assumptions used in the Calculations spreadsheet. Click on the links below to view the source documents.</t>
  </si>
  <si>
    <t>Note (6) - The amount of all ChemTRAC substances found in the base metal being welded must be considered in the threshold calculations for GTAW welding.</t>
  </si>
  <si>
    <r>
      <t>Note</t>
    </r>
    <r>
      <rPr>
        <i/>
        <sz val="12"/>
        <rFont val="Times New Roman"/>
        <family val="1"/>
      </rPr>
      <t>: some of these may not apply to your facility</t>
    </r>
  </si>
  <si>
    <r>
      <t>3.</t>
    </r>
    <r>
      <rPr>
        <sz val="12"/>
        <color indexed="8"/>
        <rFont val="Times New Roman"/>
        <family val="1"/>
      </rPr>
      <t xml:space="preserve"> Scroll down to view the Output Summary</t>
    </r>
  </si>
  <si>
    <t>Input summary:</t>
  </si>
  <si>
    <t>Emission Factor g/kg
 (grams of fume emitted per kg of weld rod or electrode consumed)</t>
  </si>
  <si>
    <t>OUTPUT SUMMARY (Only ChemTRAC priority substances)</t>
  </si>
  <si>
    <t>ChemTRAC Priority Substances</t>
  </si>
  <si>
    <t>Copyright (C) 2010, City of Toronto</t>
  </si>
  <si>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</si>
  <si>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r>
      <t xml:space="preserve">This page contains necessary instructions that will help you use this calculator to estimate the amount of priority substances and other chemicals that are manufactured, processed, otherwise used (MPO) and released during </t>
    </r>
    <r>
      <rPr>
        <b/>
        <sz val="12"/>
        <rFont val="Times New Roman"/>
        <family val="1"/>
      </rPr>
      <t>welding</t>
    </r>
  </si>
  <si>
    <t xml:space="preserve">This table gives you the estimated quantity of ChemTRAC priority substances this process manufactured, processed, otherwise used and released for the reporting year. </t>
  </si>
  <si>
    <r>
      <rPr>
        <sz val="12"/>
        <rFont val="Times New Roman"/>
        <family val="1"/>
      </rPr>
      <t>If your facility has other activities or sources that MPO or release priority substances (chemicals), then you need to calculate the amounts of chemicals for these activities as well. Please go to  the</t>
    </r>
    <r>
      <rPr>
        <u val="single"/>
        <sz val="12"/>
        <color indexed="12"/>
        <rFont val="Times New Roman"/>
        <family val="1"/>
      </rPr>
      <t xml:space="preserve"> ChemTRAC website </t>
    </r>
    <r>
      <rPr>
        <sz val="12"/>
        <rFont val="Times New Roman"/>
        <family val="1"/>
      </rPr>
      <t>for other calculators and more information.</t>
    </r>
  </si>
  <si>
    <t>Once you have your estimates for all the activities or processes, enter the amounts of MPO and release of each substance from each process into the "Calculation of Totals" calculator (available at www.toronto.ca/chemtrac) to determine if you need to report.</t>
  </si>
  <si>
    <t>Otherwise Used</t>
  </si>
  <si>
    <t>Manufactured</t>
  </si>
  <si>
    <t>Processed</t>
  </si>
  <si>
    <t>Released to Air</t>
  </si>
  <si>
    <t>Chromium, non-hexavalent, and its compounds</t>
  </si>
  <si>
    <t>Chromium VI (hexavalent), and its compounds</t>
  </si>
  <si>
    <t>Manganese, and its compounds</t>
  </si>
  <si>
    <t>Nickel, and its compounds</t>
  </si>
  <si>
    <t>Lead, and its compounds</t>
  </si>
  <si>
    <r>
      <t>Released to Air</t>
    </r>
    <r>
      <rPr>
        <b/>
        <vertAlign val="superscript"/>
        <sz val="12"/>
        <color indexed="8"/>
        <rFont val="Times New Roman"/>
        <family val="1"/>
      </rPr>
      <t>1</t>
    </r>
  </si>
  <si>
    <r>
      <t>Otherwise Used</t>
    </r>
    <r>
      <rPr>
        <b/>
        <vertAlign val="superscript"/>
        <sz val="12"/>
        <color indexed="8"/>
        <rFont val="Times New Roman"/>
        <family val="1"/>
      </rPr>
      <t>1</t>
    </r>
  </si>
  <si>
    <r>
      <t>Processed</t>
    </r>
    <r>
      <rPr>
        <b/>
        <vertAlign val="superscript"/>
        <sz val="12"/>
        <color indexed="8"/>
        <rFont val="Times New Roman"/>
        <family val="1"/>
      </rPr>
      <t>1</t>
    </r>
  </si>
  <si>
    <r>
      <t>Manufactured</t>
    </r>
    <r>
      <rPr>
        <b/>
        <vertAlign val="superscript"/>
        <sz val="12"/>
        <color indexed="8"/>
        <rFont val="Times New Roman"/>
        <family val="1"/>
      </rPr>
      <t>1</t>
    </r>
  </si>
  <si>
    <r>
      <rPr>
        <b/>
        <sz val="12"/>
        <rFont val="Times New Roman"/>
        <family val="1"/>
      </rPr>
      <t xml:space="preserve">Manufacture </t>
    </r>
    <r>
      <rPr>
        <sz val="12"/>
        <rFont val="Times New Roman"/>
        <family val="1"/>
      </rPr>
      <t xml:space="preserve">- </t>
    </r>
    <r>
      <rPr>
        <sz val="11"/>
        <rFont val="Times New Roman"/>
        <family val="1"/>
      </rPr>
      <t>To produce, prepare or compound a priority substance and includes the conincidental production of a priority.substance as a by-product.</t>
    </r>
  </si>
  <si>
    <r>
      <rPr>
        <b/>
        <sz val="12"/>
        <rFont val="Times New Roman"/>
        <family val="1"/>
      </rPr>
      <t>Process</t>
    </r>
    <r>
      <rPr>
        <sz val="12"/>
        <rFont val="Times New Roman"/>
        <family val="1"/>
      </rPr>
      <t xml:space="preserve"> - </t>
    </r>
    <r>
      <rPr>
        <sz val="11"/>
        <rFont val="Times New Roman"/>
        <family val="1"/>
      </rPr>
      <t>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</si>
  <si>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rFont val="Times New Roman"/>
        <family val="1"/>
      </rPr>
      <t>Otherwise Use</t>
    </r>
    <r>
      <rPr>
        <sz val="12"/>
        <rFont val="Times New Roman"/>
        <family val="1"/>
      </rPr>
      <t xml:space="preserve"> - </t>
    </r>
    <r>
      <rPr>
        <sz val="11"/>
        <rFont val="Times New Roman"/>
        <family val="1"/>
      </rPr>
      <t>Any use, disposal or release of a priority substance at a facility that does not fall under the definitions of "manufacture" or "process." This includes the use of the priority substance as a chemical processing aid, manufacturing aid or some other use.</t>
    </r>
  </si>
  <si>
    <r>
      <rPr>
        <b/>
        <sz val="12"/>
        <rFont val="Times New Roman"/>
        <family val="1"/>
      </rPr>
      <t xml:space="preserve">Release </t>
    </r>
    <r>
      <rPr>
        <sz val="12"/>
        <rFont val="Times New Roman"/>
        <family val="1"/>
      </rPr>
      <t>-</t>
    </r>
    <r>
      <rPr>
        <sz val="11"/>
        <rFont val="Times New Roman"/>
        <family val="1"/>
      </rPr>
      <t xml:space="preserve"> The emission or discharge of a priority substance, whether intentional, accidental or coincidental, from a facility into the environment.</t>
    </r>
  </si>
  <si>
    <t>Total MPO and Releases:</t>
  </si>
  <si>
    <r>
      <rPr>
        <b/>
        <sz val="12"/>
        <color indexed="8"/>
        <rFont val="Times New Roman"/>
        <family val="1"/>
      </rPr>
      <t>1.</t>
    </r>
    <r>
      <rPr>
        <sz val="12"/>
        <color indexed="8"/>
        <rFont val="Times New Roman"/>
        <family val="1"/>
      </rPr>
      <t xml:space="preserve"> Select the type of welding electrodes or wires used.</t>
    </r>
  </si>
  <si>
    <r>
      <rPr>
        <b/>
        <sz val="12"/>
        <color indexed="8"/>
        <rFont val="Times New Roman"/>
        <family val="1"/>
      </rPr>
      <t>2.</t>
    </r>
    <r>
      <rPr>
        <sz val="12"/>
        <color indexed="8"/>
        <rFont val="Times New Roman"/>
        <family val="1"/>
      </rPr>
      <t xml:space="preserve"> Enter the quantity of each welding electrode or wire used.</t>
    </r>
  </si>
  <si>
    <r>
      <t>Definitions</t>
    </r>
    <r>
      <rPr>
        <b/>
        <vertAlign val="superscript"/>
        <sz val="14"/>
        <rFont val="Times New Roman"/>
        <family val="1"/>
      </rPr>
      <t>1</t>
    </r>
  </si>
  <si>
    <t>- The quantity (in kilograms) of welding electrode 
- The type of welding electrode and wire used during the reporting year</t>
  </si>
  <si>
    <t>Input-Output</t>
  </si>
  <si>
    <t>PM2.5=</t>
  </si>
  <si>
    <t>0.984 kg/yr X 0.75</t>
  </si>
  <si>
    <t>0.738 kg/yr</t>
  </si>
  <si>
    <t>Calculation Tool for</t>
  </si>
  <si>
    <t>Electric Arc Welding</t>
  </si>
  <si>
    <t>• Please provide all the information requested in the yellow cells. If a section does not apply to your facility, leave it blank.</t>
  </si>
  <si>
    <t xml:space="preserve">• To determine if you need to report, add the amounts shown in the Output Summary table to any other MPOs or releases from other processes or sources, if any, in your facility. Then you need to compare the total to the reporting thresholds. </t>
  </si>
  <si>
    <r>
      <t>• You may use</t>
    </r>
    <r>
      <rPr>
        <sz val="12"/>
        <color indexed="12"/>
        <rFont val="Times New Roman"/>
        <family val="1"/>
      </rPr>
      <t xml:space="preserve"> </t>
    </r>
    <r>
      <rPr>
        <sz val="12"/>
        <rFont val="Times New Roman"/>
        <family val="1"/>
      </rPr>
      <t xml:space="preserve">the </t>
    </r>
    <r>
      <rPr>
        <b/>
        <sz val="12"/>
        <rFont val="Times New Roman"/>
        <family val="1"/>
      </rPr>
      <t xml:space="preserve">Calculation of Totals </t>
    </r>
    <r>
      <rPr>
        <sz val="12"/>
        <rFont val="Times New Roman"/>
        <family val="1"/>
      </rPr>
      <t>spreadsheet to calculate the totals.</t>
    </r>
  </si>
  <si>
    <t>Unit Conversion Help</t>
  </si>
  <si>
    <r>
      <rPr>
        <vertAlign val="superscript"/>
        <sz val="11"/>
        <color indexed="8"/>
        <rFont val="Times New Roman"/>
        <family val="1"/>
      </rPr>
      <t>1</t>
    </r>
    <r>
      <rPr>
        <sz val="11"/>
        <color indexed="8"/>
        <rFont val="Times New Roman"/>
        <family val="1"/>
      </rPr>
      <t xml:space="preserve"> Definitions available on References tab</t>
    </r>
  </si>
  <si>
    <t>• This page provides detailed calculations based on the information provided in the Input table. It also provides sample calculations and an assessment of emission factor data quality.</t>
  </si>
  <si>
    <t xml:space="preserve">• If you have site specific emission factors you may use them in the table below. If you choose to insert your own emission factor ensure that the units have been converted accordingly. </t>
  </si>
  <si>
    <r>
      <rPr>
        <vertAlign val="superscript"/>
        <sz val="11"/>
        <color indexed="8"/>
        <rFont val="Times New Roman"/>
        <family val="1"/>
      </rPr>
      <t>1</t>
    </r>
    <r>
      <rPr>
        <sz val="11"/>
        <color indexed="8"/>
        <rFont val="Times New Roman"/>
        <family val="1"/>
      </rPr>
      <t xml:space="preserve"> For details refer to the Environmental Reporting and Disclosure Bylaw available at the </t>
    </r>
    <r>
      <rPr>
        <u val="single"/>
        <sz val="11"/>
        <color indexed="48"/>
        <rFont val="Times New Roman"/>
        <family val="1"/>
      </rPr>
      <t>ChemTRAC website</t>
    </r>
    <r>
      <rPr>
        <sz val="11"/>
        <color indexed="8"/>
        <rFont val="Times New Roman"/>
        <family val="1"/>
      </rPr>
      <t>.</t>
    </r>
  </si>
  <si>
    <r>
      <t xml:space="preserve">• </t>
    </r>
    <r>
      <rPr>
        <sz val="12"/>
        <rFont val="Times New Roman"/>
        <family val="1"/>
      </rPr>
      <t xml:space="preserve">This page gathers information related to </t>
    </r>
    <r>
      <rPr>
        <b/>
        <sz val="12"/>
        <rFont val="Times New Roman"/>
        <family val="1"/>
      </rPr>
      <t>welding</t>
    </r>
    <r>
      <rPr>
        <sz val="12"/>
        <rFont val="Times New Roman"/>
        <family val="1"/>
      </rPr>
      <t xml:space="preserve"> at your facility and shows the estimated amounts of priority substances manufactured, processed, otherwise used (MPO) or released.</t>
    </r>
  </si>
  <si>
    <t>Version 3.1, Last Updated: Oct 29, 2014   SI &amp; ZI</t>
  </si>
  <si>
    <r>
      <t xml:space="preserve">Electrode/Wire Nominal Composition (wt%) 
</t>
    </r>
    <r>
      <rPr>
        <b/>
        <sz val="14"/>
        <color indexed="10"/>
        <rFont val="Times New Roman"/>
        <family val="1"/>
      </rPr>
      <t>Note:</t>
    </r>
    <r>
      <rPr>
        <b/>
        <sz val="14"/>
        <color indexed="8"/>
        <rFont val="Times New Roman"/>
        <family val="1"/>
      </rPr>
      <t xml:space="preserve"> </t>
    </r>
    <r>
      <rPr>
        <b/>
        <sz val="11"/>
        <color indexed="8"/>
        <rFont val="Times New Roman"/>
        <family val="1"/>
      </rPr>
      <t>3% is represented as 0.03</t>
    </r>
  </si>
  <si>
    <t>Please enter all the information below before moving to any other worksheet.</t>
  </si>
  <si>
    <t>Facility Information Table</t>
  </si>
  <si>
    <t>Please enter information into the blank fields below</t>
  </si>
  <si>
    <t>Facility Name</t>
  </si>
  <si>
    <t>Facility Address</t>
  </si>
  <si>
    <t>Phone Number</t>
  </si>
  <si>
    <t>Used by</t>
  </si>
  <si>
    <t>Reporting Year</t>
  </si>
  <si>
    <t xml:space="preserve">Date used on </t>
  </si>
  <si>
    <t xml:space="preserve">End of worksheet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</si>
</sst>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E+00&quot;*&quot;"/>
    <numFmt numFmtId="174" formatCode="0.000"/>
    <numFmt numFmtId="175" formatCode="0.0000"/>
    <numFmt numFmtId="176" formatCode="0.000000"/>
    <numFmt numFmtId="177" formatCode="0\ &quot;kg/yr&quot;"/>
    <numFmt numFmtId="178" formatCode="General\ &quot;kg/yr&quot;"/>
    <numFmt numFmtId="179" formatCode="0.0"/>
    <numFmt numFmtId="180" formatCode="#,##0.0"/>
    <numFmt numFmtId="181" formatCode="###\-###\-####"/>
    <numFmt numFmtId="182" formatCode="[$-1009]d\-mmm\-yy;@"/>
    <numFmt numFmtId="183" formatCode="[$-1009]mmmm\-dd\-yy"/>
    <numFmt numFmtId="184" formatCode="[$-409]h:mm:ss\ AM/PM"/>
  </numFmts>
  <fonts count="91">
    <font>
      <sz val="11"/>
      <color theme="1"/>
      <name val="Calibri"/>
      <family val="2"/>
    </font>
    <font>
      <sz val="10"/>
      <color indexed="8"/>
      <name val="Arial"/>
      <family val="2"/>
    </font>
    <font>
      <sz val="11"/>
      <color indexed="8"/>
      <name val="Calibri"/>
      <family val="2"/>
    </font>
    <font>
      <sz val="11"/>
      <color indexed="8"/>
      <name val="Times New Roman"/>
      <family val="1"/>
    </font>
    <font>
      <sz val="10"/>
      <color indexed="8"/>
      <name val="Times New Roman"/>
      <family val="1"/>
    </font>
    <font>
      <b/>
      <sz val="12"/>
      <color indexed="8"/>
      <name val="Times New Roman"/>
      <family val="1"/>
    </font>
    <font>
      <b/>
      <sz val="12"/>
      <name val="Times New Roman"/>
      <family val="1"/>
    </font>
    <font>
      <sz val="10"/>
      <name val="Arial"/>
      <family val="2"/>
    </font>
    <font>
      <b/>
      <sz val="14"/>
      <color indexed="8"/>
      <name val="Times New Roman"/>
      <family val="1"/>
    </font>
    <font>
      <sz val="8"/>
      <name val="Calibri"/>
      <family val="2"/>
    </font>
    <font>
      <b/>
      <sz val="16"/>
      <color indexed="8"/>
      <name val="Times New Roman"/>
      <family val="1"/>
    </font>
    <font>
      <b/>
      <vertAlign val="superscript"/>
      <sz val="12"/>
      <color indexed="8"/>
      <name val="Times New Roman"/>
      <family val="1"/>
    </font>
    <font>
      <sz val="12"/>
      <color indexed="8"/>
      <name val="Times New Roman"/>
      <family val="1"/>
    </font>
    <font>
      <sz val="12"/>
      <name val="Times New Roman"/>
      <family val="1"/>
    </font>
    <font>
      <vertAlign val="superscript"/>
      <sz val="12"/>
      <color indexed="8"/>
      <name val="Times New Roman"/>
      <family val="1"/>
    </font>
    <font>
      <b/>
      <sz val="12"/>
      <color indexed="10"/>
      <name val="Times New Roman"/>
      <family val="1"/>
    </font>
    <font>
      <u val="single"/>
      <sz val="12"/>
      <color indexed="12"/>
      <name val="Times New Roman"/>
      <family val="1"/>
    </font>
    <font>
      <sz val="12"/>
      <color indexed="10"/>
      <name val="Times New Roman"/>
      <family val="1"/>
    </font>
    <font>
      <u val="single"/>
      <sz val="14.3"/>
      <color indexed="12"/>
      <name val="Calibri"/>
      <family val="2"/>
    </font>
    <font>
      <sz val="12"/>
      <color indexed="8"/>
      <name val="Calibri"/>
      <family val="2"/>
    </font>
    <font>
      <sz val="8"/>
      <color indexed="8"/>
      <name val="Calibri"/>
      <family val="2"/>
    </font>
    <font>
      <b/>
      <sz val="14"/>
      <name val="Times New Roman"/>
      <family val="1"/>
    </font>
    <font>
      <sz val="12"/>
      <color indexed="12"/>
      <name val="Times New Roman"/>
      <family val="1"/>
    </font>
    <font>
      <b/>
      <i/>
      <sz val="12"/>
      <name val="Times New Roman"/>
      <family val="1"/>
    </font>
    <font>
      <i/>
      <sz val="12"/>
      <name val="Times New Roman"/>
      <family val="1"/>
    </font>
    <font>
      <b/>
      <sz val="12"/>
      <color indexed="8"/>
      <name val="Calibri"/>
      <family val="2"/>
    </font>
    <font>
      <sz val="11"/>
      <name val="Times New Roman"/>
      <family val="1"/>
    </font>
    <font>
      <b/>
      <vertAlign val="superscript"/>
      <sz val="14"/>
      <name val="Times New Roman"/>
      <family val="1"/>
    </font>
    <font>
      <vertAlign val="superscript"/>
      <sz val="11"/>
      <color indexed="8"/>
      <name val="Times New Roman"/>
      <family val="1"/>
    </font>
    <font>
      <u val="single"/>
      <sz val="11"/>
      <color indexed="48"/>
      <name val="Times New Roman"/>
      <family val="1"/>
    </font>
    <font>
      <b/>
      <sz val="11"/>
      <color indexed="8"/>
      <name val="Times New Roman"/>
      <family val="1"/>
    </font>
    <font>
      <b/>
      <sz val="11"/>
      <name val="Times New Roman"/>
      <family val="1"/>
    </font>
    <font>
      <b/>
      <sz val="14"/>
      <color indexed="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9"/>
      <name val="Arial"/>
      <family val="2"/>
    </font>
    <font>
      <sz val="11"/>
      <color indexed="8"/>
      <name val="Arial"/>
      <family val="2"/>
    </font>
    <font>
      <b/>
      <u val="single"/>
      <sz val="16"/>
      <color indexed="8"/>
      <name val="Arial"/>
      <family val="2"/>
    </font>
    <font>
      <b/>
      <sz val="12"/>
      <color indexed="8"/>
      <name val="Arial"/>
      <family val="2"/>
    </font>
    <font>
      <sz val="11"/>
      <color indexed="44"/>
      <name val="Arial"/>
      <family val="2"/>
    </font>
    <font>
      <sz val="8"/>
      <name val="Segoe UI"/>
      <family val="2"/>
    </font>
    <font>
      <sz val="11"/>
      <color indexed="9"/>
      <name val="Times New Roman"/>
      <family val="0"/>
    </font>
    <font>
      <b/>
      <sz val="11"/>
      <color indexed="30"/>
      <name val="Calibri"/>
      <family val="0"/>
    </font>
    <font>
      <sz val="11"/>
      <color indexed="30"/>
      <name val="Calibri"/>
      <family val="0"/>
    </font>
    <font>
      <b/>
      <sz val="11"/>
      <color indexed="10"/>
      <name val="Calibri"/>
      <family val="0"/>
    </font>
    <font>
      <sz val="11"/>
      <color indexed="10"/>
      <name val="Calibri"/>
      <family val="0"/>
    </font>
    <font>
      <b/>
      <sz val="11"/>
      <color indexed="8"/>
      <name val="Calibri"/>
      <family val="0"/>
    </font>
    <font>
      <b/>
      <sz val="11"/>
      <color indexed="9"/>
      <name val="Arial"/>
      <family val="0"/>
    </font>
    <font>
      <b/>
      <sz val="7"/>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FF0000"/>
      <name val="Times New Roman"/>
      <family val="1"/>
    </font>
    <font>
      <sz val="11"/>
      <color theme="1"/>
      <name val="Times New Roman"/>
      <family val="1"/>
    </font>
    <font>
      <sz val="11"/>
      <color theme="0"/>
      <name val="Arial"/>
      <family val="2"/>
    </font>
    <font>
      <sz val="11"/>
      <color theme="1"/>
      <name val="Arial"/>
      <family val="2"/>
    </font>
    <font>
      <b/>
      <u val="single"/>
      <sz val="16"/>
      <color theme="1"/>
      <name val="Arial"/>
      <family val="2"/>
    </font>
    <font>
      <b/>
      <sz val="12"/>
      <color theme="1"/>
      <name val="Arial"/>
      <family val="2"/>
    </font>
    <font>
      <sz val="11"/>
      <color theme="8" tint="0.5999900102615356"/>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
      <patternFill patternType="solid">
        <fgColor theme="3" tint="0.7999799847602844"/>
        <bgColor indexed="64"/>
      </patternFill>
    </fill>
    <fill>
      <patternFill patternType="solid">
        <fgColor indexed="15"/>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right/>
      <top style="medium"/>
      <bottom/>
    </border>
    <border>
      <left/>
      <right/>
      <top/>
      <bottom style="medium"/>
    </border>
    <border>
      <left style="medium"/>
      <right/>
      <top style="medium"/>
      <bottom/>
    </border>
    <border>
      <left style="medium"/>
      <right/>
      <top/>
      <bottom style="medium"/>
    </border>
    <border>
      <left/>
      <right style="thin"/>
      <top/>
      <bottom style="medium"/>
    </border>
    <border>
      <left style="thin"/>
      <right style="thin"/>
      <top/>
      <bottom style="medium"/>
    </border>
    <border>
      <left style="thin"/>
      <right style="medium"/>
      <top/>
      <bottom style="medium"/>
    </border>
    <border>
      <left style="medium"/>
      <right style="thin"/>
      <top/>
      <bottom style="medium"/>
    </border>
    <border>
      <left style="medium"/>
      <right/>
      <top style="medium"/>
      <bottom style="thin"/>
    </border>
    <border>
      <left style="medium"/>
      <right/>
      <top style="thin"/>
      <bottom style="thin"/>
    </border>
    <border>
      <left style="medium"/>
      <right/>
      <top style="thin"/>
      <bottom style="medium"/>
    </border>
    <border>
      <left/>
      <right style="medium"/>
      <top style="medium"/>
      <bottom/>
    </border>
    <border>
      <left style="medium"/>
      <right/>
      <top/>
      <bottom/>
    </border>
    <border>
      <left/>
      <right style="medium"/>
      <top/>
      <bottom/>
    </border>
    <border>
      <left/>
      <right style="medium"/>
      <top/>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medium"/>
      <top/>
      <bottom/>
    </border>
    <border>
      <left style="medium"/>
      <right style="thin"/>
      <top/>
      <bottom/>
    </border>
    <border>
      <left style="thin"/>
      <right style="thin"/>
      <top/>
      <bottom/>
    </border>
    <border>
      <left style="thin"/>
      <right style="medium"/>
      <top/>
      <bottom/>
    </border>
    <border>
      <left/>
      <right style="medium"/>
      <top style="medium"/>
      <bottom style="medium"/>
    </border>
    <border>
      <left style="thin"/>
      <right/>
      <top/>
      <bottom style="medium"/>
    </border>
    <border>
      <left/>
      <right/>
      <top style="medium"/>
      <bottom style="medium"/>
    </border>
    <border>
      <left style="medium"/>
      <right style="medium"/>
      <top style="medium"/>
      <bottom style="medium"/>
    </border>
    <border>
      <left style="thin"/>
      <right style="medium"/>
      <top/>
      <bottom style="thin"/>
    </border>
    <border>
      <left style="medium"/>
      <right/>
      <top style="medium"/>
      <bottom style="medium"/>
    </border>
    <border>
      <left/>
      <right style="thin"/>
      <top/>
      <bottom/>
    </border>
    <border>
      <left style="medium"/>
      <right style="medium"/>
      <top style="medium"/>
      <bottom/>
    </border>
    <border>
      <left style="medium"/>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medium"/>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style="thin"/>
    </border>
    <border>
      <left/>
      <right style="medium"/>
      <top style="medium"/>
      <bottom style="thin"/>
    </border>
    <border>
      <left/>
      <right style="thin"/>
      <top style="thin"/>
      <bottom style="thin"/>
    </border>
    <border>
      <left/>
      <right style="medium"/>
      <top style="thin"/>
      <bottom style="thin"/>
    </border>
    <border>
      <left/>
      <right style="thin"/>
      <top style="thin"/>
      <bottom style="medium"/>
    </border>
    <border>
      <left style="thin"/>
      <right style="thin"/>
      <top style="medium"/>
      <bottom/>
    </border>
    <border>
      <left style="thin"/>
      <right style="medium"/>
      <top style="medium"/>
      <bottom/>
    </border>
    <border>
      <left/>
      <right style="thin"/>
      <top style="medium"/>
      <bottom style="medium"/>
    </border>
    <border>
      <left style="thin"/>
      <right/>
      <top style="medium"/>
      <bottom style="medium"/>
    </border>
    <border>
      <left style="thin"/>
      <right/>
      <top style="thin"/>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7" fillId="0" borderId="0">
      <alignment/>
      <protection/>
    </xf>
    <xf numFmtId="0" fontId="0" fillId="0" borderId="0">
      <alignment/>
      <protection/>
    </xf>
    <xf numFmtId="0" fontId="0" fillId="32" borderId="7" applyNumberFormat="0" applyFont="0" applyAlignment="0" applyProtection="0"/>
    <xf numFmtId="0" fontId="80" fillId="27" borderId="8" applyNumberFormat="0" applyAlignment="0" applyProtection="0"/>
    <xf numFmtId="9" fontId="2"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03">
    <xf numFmtId="0" fontId="0"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xf>
    <xf numFmtId="10" fontId="4" fillId="0" borderId="0" xfId="0" applyNumberFormat="1" applyFont="1" applyAlignment="1">
      <alignment horizontal="center"/>
    </xf>
    <xf numFmtId="0" fontId="4" fillId="0" borderId="0" xfId="0" applyFont="1" applyFill="1" applyAlignment="1">
      <alignment/>
    </xf>
    <xf numFmtId="0" fontId="3" fillId="0" borderId="0" xfId="0" applyFont="1" applyFill="1" applyAlignment="1">
      <alignment/>
    </xf>
    <xf numFmtId="0" fontId="3" fillId="33" borderId="0" xfId="0" applyFont="1" applyFill="1" applyAlignment="1">
      <alignment/>
    </xf>
    <xf numFmtId="0" fontId="5" fillId="33" borderId="0" xfId="0" applyFont="1" applyFill="1" applyAlignment="1">
      <alignment/>
    </xf>
    <xf numFmtId="0" fontId="12" fillId="33" borderId="0" xfId="0" applyFont="1" applyFill="1" applyAlignment="1">
      <alignment/>
    </xf>
    <xf numFmtId="0" fontId="12" fillId="33" borderId="0" xfId="0" applyFont="1" applyFill="1" applyAlignment="1">
      <alignment horizontal="center"/>
    </xf>
    <xf numFmtId="0" fontId="12" fillId="0" borderId="0" xfId="0" applyFont="1" applyAlignment="1">
      <alignment/>
    </xf>
    <xf numFmtId="0" fontId="5" fillId="33" borderId="0" xfId="0" applyFont="1" applyFill="1" applyBorder="1" applyAlignment="1">
      <alignment horizontal="center" vertical="center" wrapText="1"/>
    </xf>
    <xf numFmtId="0" fontId="12" fillId="33" borderId="0" xfId="0" applyFont="1" applyFill="1" applyBorder="1" applyAlignment="1" applyProtection="1">
      <alignment horizontal="center"/>
      <protection locked="0"/>
    </xf>
    <xf numFmtId="0" fontId="12" fillId="33" borderId="0" xfId="0" applyFont="1" applyFill="1" applyBorder="1" applyAlignment="1">
      <alignment/>
    </xf>
    <xf numFmtId="0" fontId="12" fillId="33" borderId="0" xfId="0" applyFont="1" applyFill="1" applyBorder="1" applyAlignment="1">
      <alignment horizontal="center"/>
    </xf>
    <xf numFmtId="0" fontId="12" fillId="0" borderId="0" xfId="0" applyFont="1" applyAlignment="1">
      <alignment horizontal="center"/>
    </xf>
    <xf numFmtId="0" fontId="10" fillId="33" borderId="0" xfId="0" applyFont="1" applyFill="1" applyAlignment="1">
      <alignment horizontal="justify"/>
    </xf>
    <xf numFmtId="0" fontId="4" fillId="33" borderId="0" xfId="0" applyFont="1" applyFill="1" applyAlignment="1">
      <alignment horizontal="justify"/>
    </xf>
    <xf numFmtId="0" fontId="4" fillId="33" borderId="0" xfId="0" applyFont="1" applyFill="1" applyAlignment="1">
      <alignment/>
    </xf>
    <xf numFmtId="0" fontId="4" fillId="33" borderId="0" xfId="0" applyFont="1" applyFill="1" applyAlignment="1">
      <alignment horizontal="center"/>
    </xf>
    <xf numFmtId="0" fontId="5" fillId="33" borderId="0" xfId="0" applyFont="1" applyFill="1" applyAlignment="1">
      <alignment horizontal="justify" vertical="top"/>
    </xf>
    <xf numFmtId="0" fontId="12" fillId="33" borderId="0" xfId="0" applyFont="1" applyFill="1" applyAlignment="1">
      <alignment horizontal="left" wrapText="1"/>
    </xf>
    <xf numFmtId="0" fontId="12" fillId="33" borderId="0" xfId="0" applyFont="1" applyFill="1" applyAlignment="1">
      <alignment/>
    </xf>
    <xf numFmtId="0" fontId="12" fillId="33" borderId="0" xfId="0" applyFont="1" applyFill="1" applyAlignment="1">
      <alignment horizontal="justify"/>
    </xf>
    <xf numFmtId="0" fontId="13" fillId="33" borderId="0" xfId="0" applyFont="1" applyFill="1" applyBorder="1" applyAlignment="1">
      <alignment/>
    </xf>
    <xf numFmtId="0" fontId="13" fillId="33" borderId="0" xfId="0" applyFont="1" applyFill="1" applyBorder="1" applyAlignment="1">
      <alignment horizontal="left"/>
    </xf>
    <xf numFmtId="0" fontId="12" fillId="33" borderId="0" xfId="0" applyFont="1" applyFill="1" applyBorder="1" applyAlignment="1">
      <alignment/>
    </xf>
    <xf numFmtId="173" fontId="12" fillId="33" borderId="0" xfId="0" applyNumberFormat="1" applyFont="1" applyFill="1" applyBorder="1" applyAlignment="1">
      <alignment horizontal="center"/>
    </xf>
    <xf numFmtId="11" fontId="12" fillId="33" borderId="0" xfId="0" applyNumberFormat="1" applyFont="1" applyFill="1" applyBorder="1" applyAlignment="1">
      <alignment horizontal="center"/>
    </xf>
    <xf numFmtId="0" fontId="13" fillId="33" borderId="0" xfId="0" applyFont="1" applyFill="1" applyBorder="1" applyAlignment="1">
      <alignment horizontal="center"/>
    </xf>
    <xf numFmtId="0" fontId="6" fillId="33" borderId="10" xfId="0" applyFont="1" applyFill="1" applyBorder="1" applyAlignment="1">
      <alignment horizontal="center"/>
    </xf>
    <xf numFmtId="0" fontId="6" fillId="33" borderId="0" xfId="0" applyFont="1" applyFill="1" applyBorder="1" applyAlignment="1">
      <alignment horizontal="left"/>
    </xf>
    <xf numFmtId="0" fontId="13" fillId="33" borderId="11" xfId="0" applyFont="1" applyFill="1" applyBorder="1" applyAlignment="1">
      <alignment horizontal="center"/>
    </xf>
    <xf numFmtId="9" fontId="13" fillId="33" borderId="0" xfId="61" applyFont="1" applyFill="1" applyBorder="1" applyAlignment="1">
      <alignment horizontal="center"/>
    </xf>
    <xf numFmtId="172" fontId="13" fillId="33" borderId="0" xfId="0" applyNumberFormat="1" applyFont="1" applyFill="1" applyBorder="1" applyAlignment="1">
      <alignment horizontal="center"/>
    </xf>
    <xf numFmtId="1" fontId="13" fillId="33" borderId="0" xfId="0" applyNumberFormat="1" applyFont="1" applyFill="1" applyBorder="1" applyAlignment="1">
      <alignment horizontal="center"/>
    </xf>
    <xf numFmtId="176" fontId="6" fillId="33" borderId="0" xfId="0" applyNumberFormat="1" applyFont="1" applyFill="1" applyBorder="1" applyAlignment="1">
      <alignment horizontal="center"/>
    </xf>
    <xf numFmtId="176" fontId="13" fillId="33" borderId="0" xfId="0" applyNumberFormat="1" applyFont="1" applyFill="1" applyBorder="1" applyAlignment="1">
      <alignment horizontal="center"/>
    </xf>
    <xf numFmtId="0" fontId="5" fillId="33" borderId="0" xfId="0" applyFont="1" applyFill="1" applyAlignment="1">
      <alignment wrapText="1"/>
    </xf>
    <xf numFmtId="0" fontId="12" fillId="33" borderId="12" xfId="0" applyFont="1" applyFill="1" applyBorder="1" applyAlignment="1">
      <alignment horizontal="center"/>
    </xf>
    <xf numFmtId="0" fontId="5" fillId="33" borderId="13" xfId="0" applyFont="1" applyFill="1" applyBorder="1" applyAlignment="1">
      <alignment wrapText="1"/>
    </xf>
    <xf numFmtId="0" fontId="12" fillId="33" borderId="0" xfId="0" applyFont="1" applyFill="1" applyAlignment="1">
      <alignment/>
    </xf>
    <xf numFmtId="0" fontId="5" fillId="33" borderId="14" xfId="0" applyFont="1" applyFill="1" applyBorder="1" applyAlignment="1">
      <alignment wrapText="1"/>
    </xf>
    <xf numFmtId="0" fontId="6" fillId="33" borderId="15" xfId="0" applyFont="1" applyFill="1" applyBorder="1" applyAlignment="1">
      <alignment horizontal="center"/>
    </xf>
    <xf numFmtId="2" fontId="6" fillId="33" borderId="10" xfId="0" applyNumberFormat="1" applyFont="1" applyFill="1" applyBorder="1" applyAlignment="1">
      <alignment horizontal="center"/>
    </xf>
    <xf numFmtId="2" fontId="6" fillId="33" borderId="16" xfId="0" applyNumberFormat="1" applyFont="1" applyFill="1" applyBorder="1" applyAlignment="1">
      <alignment horizontal="center"/>
    </xf>
    <xf numFmtId="2" fontId="6" fillId="33" borderId="17" xfId="0" applyNumberFormat="1" applyFont="1" applyFill="1" applyBorder="1" applyAlignment="1">
      <alignment horizontal="center"/>
    </xf>
    <xf numFmtId="2" fontId="6" fillId="33" borderId="18" xfId="0" applyNumberFormat="1" applyFont="1" applyFill="1" applyBorder="1" applyAlignment="1">
      <alignment horizontal="center"/>
    </xf>
    <xf numFmtId="0" fontId="13" fillId="33" borderId="19" xfId="0" applyFont="1" applyFill="1" applyBorder="1" applyAlignment="1">
      <alignment horizontal="left"/>
    </xf>
    <xf numFmtId="0" fontId="13" fillId="33" borderId="20" xfId="0" applyFont="1" applyFill="1" applyBorder="1" applyAlignment="1">
      <alignment horizontal="left"/>
    </xf>
    <xf numFmtId="0" fontId="12" fillId="33" borderId="20" xfId="0" applyFont="1" applyFill="1" applyBorder="1" applyAlignment="1">
      <alignment horizontal="left"/>
    </xf>
    <xf numFmtId="0" fontId="12" fillId="33" borderId="21" xfId="0" applyFont="1" applyFill="1" applyBorder="1" applyAlignment="1">
      <alignment horizontal="left"/>
    </xf>
    <xf numFmtId="0" fontId="12" fillId="33" borderId="0" xfId="0" applyFont="1" applyFill="1" applyAlignment="1" quotePrefix="1">
      <alignment/>
    </xf>
    <xf numFmtId="0" fontId="12" fillId="33" borderId="0" xfId="0" applyFont="1" applyFill="1" applyAlignment="1">
      <alignment horizontal="right"/>
    </xf>
    <xf numFmtId="10" fontId="13" fillId="33" borderId="0" xfId="0" applyNumberFormat="1" applyFont="1" applyFill="1" applyBorder="1" applyAlignment="1">
      <alignment horizontal="center"/>
    </xf>
    <xf numFmtId="0" fontId="15" fillId="33" borderId="0" xfId="0" applyFont="1" applyFill="1" applyBorder="1" applyAlignment="1">
      <alignment horizontal="left" vertical="center" wrapText="1"/>
    </xf>
    <xf numFmtId="0" fontId="12" fillId="0" borderId="0" xfId="0" applyFont="1" applyAlignment="1">
      <alignment horizontal="right"/>
    </xf>
    <xf numFmtId="10" fontId="12" fillId="0" borderId="0" xfId="0" applyNumberFormat="1" applyFont="1" applyAlignment="1">
      <alignment horizontal="center"/>
    </xf>
    <xf numFmtId="0" fontId="10" fillId="33" borderId="0" xfId="0" applyFont="1" applyFill="1" applyAlignment="1">
      <alignment horizontal="left"/>
    </xf>
    <xf numFmtId="0" fontId="5" fillId="33" borderId="0" xfId="0" applyFont="1" applyFill="1" applyAlignment="1">
      <alignment horizontal="left"/>
    </xf>
    <xf numFmtId="0" fontId="10" fillId="33" borderId="0" xfId="0" applyFont="1" applyFill="1" applyAlignment="1">
      <alignment/>
    </xf>
    <xf numFmtId="0" fontId="13" fillId="34" borderId="14" xfId="0" applyFont="1" applyFill="1" applyBorder="1" applyAlignment="1">
      <alignment/>
    </xf>
    <xf numFmtId="0" fontId="12" fillId="34" borderId="13" xfId="0" applyFont="1" applyFill="1" applyBorder="1" applyAlignment="1">
      <alignment/>
    </xf>
    <xf numFmtId="0" fontId="5" fillId="34" borderId="11" xfId="0" applyFont="1" applyFill="1" applyBorder="1" applyAlignment="1">
      <alignment/>
    </xf>
    <xf numFmtId="0" fontId="12" fillId="34" borderId="11" xfId="0" applyFont="1" applyFill="1" applyBorder="1" applyAlignment="1">
      <alignment/>
    </xf>
    <xf numFmtId="0" fontId="12" fillId="34" borderId="11" xfId="0" applyFont="1" applyFill="1" applyBorder="1" applyAlignment="1">
      <alignment horizontal="center"/>
    </xf>
    <xf numFmtId="0" fontId="12" fillId="34" borderId="22" xfId="0" applyFont="1" applyFill="1" applyBorder="1" applyAlignment="1">
      <alignment horizontal="center"/>
    </xf>
    <xf numFmtId="0" fontId="12" fillId="34" borderId="23" xfId="0" applyFont="1" applyFill="1" applyBorder="1" applyAlignment="1">
      <alignment/>
    </xf>
    <xf numFmtId="0" fontId="6" fillId="34" borderId="24" xfId="0" applyFont="1" applyFill="1" applyBorder="1" applyAlignment="1">
      <alignment horizontal="center" vertical="center" wrapText="1"/>
    </xf>
    <xf numFmtId="0" fontId="12" fillId="34" borderId="24" xfId="0" applyFont="1" applyFill="1" applyBorder="1" applyAlignment="1" applyProtection="1">
      <alignment horizontal="center"/>
      <protection locked="0"/>
    </xf>
    <xf numFmtId="0" fontId="12" fillId="34" borderId="14" xfId="0" applyFont="1" applyFill="1" applyBorder="1" applyAlignment="1">
      <alignment/>
    </xf>
    <xf numFmtId="0" fontId="12" fillId="34" borderId="12" xfId="0" applyFont="1" applyFill="1" applyBorder="1" applyAlignment="1">
      <alignment/>
    </xf>
    <xf numFmtId="0" fontId="12" fillId="34" borderId="12" xfId="0" applyFont="1" applyFill="1" applyBorder="1" applyAlignment="1">
      <alignment horizontal="center"/>
    </xf>
    <xf numFmtId="0" fontId="12" fillId="34" borderId="25" xfId="0" applyFont="1" applyFill="1" applyBorder="1" applyAlignment="1">
      <alignment horizontal="center"/>
    </xf>
    <xf numFmtId="0" fontId="6" fillId="35" borderId="2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27" xfId="0" applyFont="1" applyFill="1" applyBorder="1" applyAlignment="1">
      <alignment horizontal="center" vertical="center" wrapText="1"/>
    </xf>
    <xf numFmtId="0" fontId="12" fillId="35" borderId="28" xfId="0" applyFont="1" applyFill="1" applyBorder="1" applyAlignment="1" applyProtection="1">
      <alignment/>
      <protection locked="0"/>
    </xf>
    <xf numFmtId="0" fontId="12" fillId="35" borderId="29" xfId="0" applyFont="1" applyFill="1" applyBorder="1" applyAlignment="1" applyProtection="1">
      <alignment horizontal="center"/>
      <protection locked="0"/>
    </xf>
    <xf numFmtId="1" fontId="12" fillId="35" borderId="28" xfId="0" applyNumberFormat="1" applyFont="1" applyFill="1" applyBorder="1" applyAlignment="1" applyProtection="1">
      <alignment/>
      <protection locked="0"/>
    </xf>
    <xf numFmtId="0" fontId="12" fillId="35" borderId="18" xfId="0" applyFont="1" applyFill="1" applyBorder="1" applyAlignment="1" applyProtection="1">
      <alignment/>
      <protection locked="0"/>
    </xf>
    <xf numFmtId="0" fontId="12" fillId="35" borderId="16" xfId="0" applyFont="1" applyFill="1" applyBorder="1" applyAlignment="1" applyProtection="1">
      <alignment horizontal="center"/>
      <protection locked="0"/>
    </xf>
    <xf numFmtId="0" fontId="12" fillId="36" borderId="13" xfId="0" applyFont="1" applyFill="1" applyBorder="1" applyAlignment="1">
      <alignment/>
    </xf>
    <xf numFmtId="0" fontId="5" fillId="36" borderId="11" xfId="0" applyFont="1" applyFill="1" applyBorder="1" applyAlignment="1">
      <alignment/>
    </xf>
    <xf numFmtId="0" fontId="12" fillId="36" borderId="11" xfId="0" applyFont="1" applyFill="1" applyBorder="1" applyAlignment="1">
      <alignment/>
    </xf>
    <xf numFmtId="0" fontId="12" fillId="36" borderId="11" xfId="0" applyFont="1" applyFill="1" applyBorder="1" applyAlignment="1">
      <alignment horizontal="center"/>
    </xf>
    <xf numFmtId="0" fontId="12" fillId="36" borderId="22" xfId="0" applyFont="1" applyFill="1" applyBorder="1" applyAlignment="1">
      <alignment/>
    </xf>
    <xf numFmtId="0" fontId="12" fillId="36" borderId="23" xfId="0" applyFont="1" applyFill="1" applyBorder="1" applyAlignment="1">
      <alignment/>
    </xf>
    <xf numFmtId="0" fontId="12" fillId="36" borderId="24" xfId="0" applyFont="1" applyFill="1" applyBorder="1" applyAlignment="1">
      <alignment/>
    </xf>
    <xf numFmtId="0" fontId="12" fillId="36" borderId="0" xfId="0" applyFont="1" applyFill="1" applyBorder="1" applyAlignment="1">
      <alignment horizontal="center"/>
    </xf>
    <xf numFmtId="173" fontId="12" fillId="36" borderId="0" xfId="0" applyNumberFormat="1" applyFont="1" applyFill="1" applyBorder="1" applyAlignment="1">
      <alignment horizontal="center"/>
    </xf>
    <xf numFmtId="11" fontId="12" fillId="36" borderId="24" xfId="0" applyNumberFormat="1" applyFont="1" applyFill="1" applyBorder="1" applyAlignment="1">
      <alignment horizontal="center"/>
    </xf>
    <xf numFmtId="0" fontId="12" fillId="36" borderId="14" xfId="0" applyFont="1" applyFill="1" applyBorder="1" applyAlignment="1">
      <alignment/>
    </xf>
    <xf numFmtId="0" fontId="12" fillId="36" borderId="12" xfId="0" applyFont="1" applyFill="1" applyBorder="1" applyAlignment="1">
      <alignment/>
    </xf>
    <xf numFmtId="0" fontId="12" fillId="36" borderId="12" xfId="0" applyFont="1" applyFill="1" applyBorder="1" applyAlignment="1">
      <alignment horizontal="center"/>
    </xf>
    <xf numFmtId="0" fontId="12" fillId="36" borderId="25" xfId="0" applyFont="1" applyFill="1" applyBorder="1" applyAlignment="1">
      <alignment/>
    </xf>
    <xf numFmtId="0" fontId="12" fillId="34" borderId="30" xfId="0" applyFont="1" applyFill="1" applyBorder="1" applyAlignment="1">
      <alignment horizontal="justify"/>
    </xf>
    <xf numFmtId="0" fontId="13" fillId="34" borderId="30" xfId="0" applyFont="1" applyFill="1" applyBorder="1" applyAlignment="1">
      <alignment horizontal="left"/>
    </xf>
    <xf numFmtId="0" fontId="6" fillId="33" borderId="26" xfId="0" applyFont="1" applyFill="1" applyBorder="1" applyAlignment="1">
      <alignment horizontal="center"/>
    </xf>
    <xf numFmtId="0" fontId="6" fillId="33" borderId="16" xfId="0" applyFont="1" applyFill="1" applyBorder="1" applyAlignment="1">
      <alignment horizontal="center"/>
    </xf>
    <xf numFmtId="2" fontId="13" fillId="33" borderId="31" xfId="0" applyNumberFormat="1" applyFont="1" applyFill="1" applyBorder="1" applyAlignment="1">
      <alignment horizontal="center"/>
    </xf>
    <xf numFmtId="0" fontId="13" fillId="33" borderId="32" xfId="0" applyFont="1" applyFill="1" applyBorder="1" applyAlignment="1">
      <alignment horizontal="center"/>
    </xf>
    <xf numFmtId="2" fontId="13" fillId="33" borderId="32" xfId="0" applyNumberFormat="1" applyFont="1" applyFill="1" applyBorder="1" applyAlignment="1">
      <alignment horizontal="center"/>
    </xf>
    <xf numFmtId="2" fontId="13" fillId="33" borderId="33" xfId="0" applyNumberFormat="1" applyFont="1" applyFill="1" applyBorder="1" applyAlignment="1">
      <alignment horizontal="center"/>
    </xf>
    <xf numFmtId="0" fontId="12" fillId="33" borderId="24" xfId="0" applyFont="1" applyFill="1" applyBorder="1" applyAlignment="1">
      <alignment/>
    </xf>
    <xf numFmtId="0" fontId="12" fillId="33" borderId="24" xfId="0" applyFont="1" applyFill="1" applyBorder="1" applyAlignment="1">
      <alignment horizontal="center"/>
    </xf>
    <xf numFmtId="0" fontId="12" fillId="33" borderId="25" xfId="0" applyFont="1" applyFill="1" applyBorder="1" applyAlignment="1">
      <alignment horizontal="center"/>
    </xf>
    <xf numFmtId="0" fontId="12" fillId="33" borderId="25" xfId="0" applyFont="1" applyFill="1" applyBorder="1" applyAlignment="1">
      <alignment/>
    </xf>
    <xf numFmtId="0" fontId="12" fillId="33" borderId="34" xfId="0" applyFont="1" applyFill="1" applyBorder="1" applyAlignment="1">
      <alignment/>
    </xf>
    <xf numFmtId="2" fontId="6" fillId="33" borderId="35" xfId="0" applyNumberFormat="1" applyFont="1" applyFill="1" applyBorder="1" applyAlignment="1">
      <alignment horizontal="center"/>
    </xf>
    <xf numFmtId="0" fontId="12" fillId="35" borderId="22" xfId="0" applyFont="1" applyFill="1" applyBorder="1" applyAlignment="1" applyProtection="1">
      <alignment horizontal="center"/>
      <protection locked="0"/>
    </xf>
    <xf numFmtId="9" fontId="12" fillId="37" borderId="25" xfId="61" applyFont="1" applyFill="1" applyBorder="1" applyAlignment="1" applyProtection="1">
      <alignment horizontal="center" vertical="center"/>
      <protection locked="0"/>
    </xf>
    <xf numFmtId="0" fontId="0" fillId="33" borderId="0" xfId="0" applyFill="1" applyAlignment="1">
      <alignment/>
    </xf>
    <xf numFmtId="0" fontId="5" fillId="34" borderId="23" xfId="0" applyFont="1" applyFill="1" applyBorder="1" applyAlignment="1">
      <alignment horizontal="left" vertical="top" wrapText="1"/>
    </xf>
    <xf numFmtId="0" fontId="5" fillId="34" borderId="13" xfId="0" applyFont="1" applyFill="1" applyBorder="1" applyAlignment="1">
      <alignment horizontal="left" wrapText="1"/>
    </xf>
    <xf numFmtId="0" fontId="12" fillId="34" borderId="22" xfId="0" applyFont="1" applyFill="1" applyBorder="1" applyAlignment="1">
      <alignment/>
    </xf>
    <xf numFmtId="0" fontId="0" fillId="38" borderId="0" xfId="0" applyFill="1" applyAlignment="1">
      <alignment/>
    </xf>
    <xf numFmtId="0" fontId="12" fillId="34" borderId="24" xfId="0" applyFont="1" applyFill="1" applyBorder="1" applyAlignment="1">
      <alignment wrapText="1"/>
    </xf>
    <xf numFmtId="0" fontId="18" fillId="0" borderId="0" xfId="53" applyFont="1" applyAlignment="1" applyProtection="1">
      <alignment/>
      <protection/>
    </xf>
    <xf numFmtId="0" fontId="2" fillId="33" borderId="0" xfId="0" applyFont="1" applyFill="1" applyAlignment="1">
      <alignment/>
    </xf>
    <xf numFmtId="0" fontId="17" fillId="33" borderId="0" xfId="0" applyFont="1" applyFill="1" applyAlignment="1">
      <alignment/>
    </xf>
    <xf numFmtId="0" fontId="13" fillId="33" borderId="0" xfId="0" applyFont="1" applyFill="1" applyBorder="1" applyAlignment="1">
      <alignment wrapText="1"/>
    </xf>
    <xf numFmtId="0" fontId="13" fillId="33" borderId="36" xfId="0" applyFont="1" applyFill="1" applyBorder="1" applyAlignment="1">
      <alignment wrapText="1"/>
    </xf>
    <xf numFmtId="0" fontId="13" fillId="33" borderId="0" xfId="0" applyFont="1" applyFill="1" applyAlignment="1">
      <alignment/>
    </xf>
    <xf numFmtId="0" fontId="13" fillId="34" borderId="37" xfId="0" applyFont="1" applyFill="1" applyBorder="1" applyAlignment="1">
      <alignment wrapText="1"/>
    </xf>
    <xf numFmtId="3" fontId="12" fillId="37" borderId="38" xfId="0" applyNumberFormat="1" applyFont="1" applyFill="1" applyBorder="1" applyAlignment="1" applyProtection="1">
      <alignment horizontal="center"/>
      <protection locked="0"/>
    </xf>
    <xf numFmtId="0" fontId="12" fillId="33" borderId="0" xfId="0" applyFont="1" applyFill="1" applyAlignment="1">
      <alignment horizontal="justify" vertical="top"/>
    </xf>
    <xf numFmtId="0" fontId="19" fillId="33" borderId="0" xfId="0" applyFont="1" applyFill="1" applyAlignment="1">
      <alignment/>
    </xf>
    <xf numFmtId="0" fontId="20" fillId="33" borderId="0" xfId="0" applyFont="1" applyFill="1" applyAlignment="1">
      <alignment/>
    </xf>
    <xf numFmtId="0" fontId="5" fillId="34" borderId="22" xfId="0" applyFont="1" applyFill="1" applyBorder="1" applyAlignment="1">
      <alignment horizontal="justify" vertical="top" wrapText="1"/>
    </xf>
    <xf numFmtId="0" fontId="5" fillId="34" borderId="24" xfId="0" applyFont="1" applyFill="1" applyBorder="1" applyAlignment="1">
      <alignment horizontal="justify" vertical="top" wrapText="1"/>
    </xf>
    <xf numFmtId="0" fontId="16" fillId="34" borderId="34" xfId="53" applyNumberFormat="1" applyFont="1" applyFill="1" applyBorder="1" applyAlignment="1" applyProtection="1">
      <alignment horizontal="justify" vertical="top" wrapText="1"/>
      <protection/>
    </xf>
    <xf numFmtId="0" fontId="12" fillId="33" borderId="0" xfId="0" applyFont="1" applyFill="1" applyBorder="1" applyAlignment="1">
      <alignment/>
    </xf>
    <xf numFmtId="0" fontId="23" fillId="34" borderId="25" xfId="0" applyFont="1" applyFill="1" applyBorder="1" applyAlignment="1">
      <alignment/>
    </xf>
    <xf numFmtId="0" fontId="5" fillId="34" borderId="39" xfId="0" applyFont="1" applyFill="1" applyBorder="1" applyAlignment="1">
      <alignment horizontal="left" vertical="top" wrapText="1"/>
    </xf>
    <xf numFmtId="0" fontId="5" fillId="34" borderId="39" xfId="0" applyFont="1" applyFill="1" applyBorder="1" applyAlignment="1">
      <alignment horizontal="justify" vertical="top"/>
    </xf>
    <xf numFmtId="49" fontId="5" fillId="38" borderId="39" xfId="0" applyNumberFormat="1" applyFont="1" applyFill="1" applyBorder="1" applyAlignment="1">
      <alignment horizontal="left" vertical="top" wrapText="1"/>
    </xf>
    <xf numFmtId="0" fontId="13" fillId="34" borderId="34" xfId="53" applyNumberFormat="1" applyFont="1" applyFill="1" applyBorder="1" applyAlignment="1" applyProtection="1">
      <alignment horizontal="justify" vertical="top" wrapText="1"/>
      <protection/>
    </xf>
    <xf numFmtId="0" fontId="5" fillId="34" borderId="25" xfId="0" applyFont="1" applyFill="1" applyBorder="1" applyAlignment="1">
      <alignment horizontal="justify" vertical="top" wrapText="1"/>
    </xf>
    <xf numFmtId="0" fontId="0" fillId="39" borderId="0" xfId="0" applyFill="1" applyAlignment="1">
      <alignment/>
    </xf>
    <xf numFmtId="0" fontId="12" fillId="39" borderId="0" xfId="0" applyFont="1" applyFill="1" applyAlignment="1">
      <alignment/>
    </xf>
    <xf numFmtId="0" fontId="13" fillId="33" borderId="11" xfId="0" applyFont="1" applyFill="1" applyBorder="1" applyAlignment="1">
      <alignment wrapText="1"/>
    </xf>
    <xf numFmtId="0" fontId="4" fillId="39" borderId="0" xfId="0" applyFont="1" applyFill="1" applyAlignment="1">
      <alignment/>
    </xf>
    <xf numFmtId="0" fontId="3" fillId="39" borderId="0" xfId="0" applyFont="1" applyFill="1" applyAlignment="1">
      <alignment/>
    </xf>
    <xf numFmtId="0" fontId="3" fillId="39" borderId="0" xfId="0" applyFont="1" applyFill="1" applyBorder="1" applyAlignment="1">
      <alignment/>
    </xf>
    <xf numFmtId="0" fontId="13" fillId="39" borderId="0" xfId="0" applyFont="1" applyFill="1" applyBorder="1" applyAlignment="1">
      <alignment horizontal="left" wrapText="1"/>
    </xf>
    <xf numFmtId="0" fontId="12" fillId="33" borderId="12" xfId="0" applyFont="1" applyFill="1" applyBorder="1" applyAlignment="1">
      <alignment horizontal="justify"/>
    </xf>
    <xf numFmtId="0" fontId="12" fillId="33" borderId="0" xfId="0" applyFont="1" applyFill="1" applyBorder="1" applyAlignment="1">
      <alignment horizontal="justify"/>
    </xf>
    <xf numFmtId="0" fontId="12" fillId="39" borderId="0" xfId="0" applyFont="1" applyFill="1" applyAlignment="1">
      <alignment horizontal="center"/>
    </xf>
    <xf numFmtId="10" fontId="13" fillId="39" borderId="31" xfId="0" applyNumberFormat="1" applyFont="1" applyFill="1" applyBorder="1" applyAlignment="1">
      <alignment horizontal="center"/>
    </xf>
    <xf numFmtId="10" fontId="13" fillId="39" borderId="40" xfId="0" applyNumberFormat="1" applyFont="1" applyFill="1" applyBorder="1" applyAlignment="1">
      <alignment horizontal="center"/>
    </xf>
    <xf numFmtId="10" fontId="13" fillId="39" borderId="33" xfId="0" applyNumberFormat="1" applyFont="1" applyFill="1" applyBorder="1" applyAlignment="1">
      <alignment horizontal="center"/>
    </xf>
    <xf numFmtId="10" fontId="12" fillId="39" borderId="0" xfId="0" applyNumberFormat="1" applyFont="1" applyFill="1" applyAlignment="1">
      <alignment horizontal="center"/>
    </xf>
    <xf numFmtId="0" fontId="5" fillId="33" borderId="0" xfId="0" applyFont="1" applyFill="1" applyAlignment="1" applyProtection="1">
      <alignment/>
      <protection locked="0"/>
    </xf>
    <xf numFmtId="0" fontId="13" fillId="33" borderId="0" xfId="0" applyFont="1" applyFill="1" applyBorder="1" applyAlignment="1" applyProtection="1">
      <alignment/>
      <protection locked="0"/>
    </xf>
    <xf numFmtId="0" fontId="12" fillId="34" borderId="41" xfId="0" applyFont="1" applyFill="1" applyBorder="1" applyAlignment="1" applyProtection="1">
      <alignment horizontal="left" wrapText="1"/>
      <protection locked="0"/>
    </xf>
    <xf numFmtId="0" fontId="16" fillId="34" borderId="30" xfId="53" applyFont="1" applyFill="1" applyBorder="1" applyAlignment="1" applyProtection="1">
      <alignment horizontal="left" wrapText="1"/>
      <protection locked="0"/>
    </xf>
    <xf numFmtId="0" fontId="12" fillId="34" borderId="30" xfId="0" applyFont="1" applyFill="1" applyBorder="1" applyAlignment="1" applyProtection="1">
      <alignment horizontal="left" wrapText="1"/>
      <protection locked="0"/>
    </xf>
    <xf numFmtId="0" fontId="13" fillId="34" borderId="30" xfId="53" applyFont="1" applyFill="1" applyBorder="1" applyAlignment="1" applyProtection="1">
      <alignment horizontal="left" wrapText="1"/>
      <protection locked="0"/>
    </xf>
    <xf numFmtId="0" fontId="16" fillId="34" borderId="30" xfId="53" applyFont="1" applyFill="1" applyBorder="1" applyAlignment="1" applyProtection="1">
      <alignment horizontal="justify"/>
      <protection locked="0"/>
    </xf>
    <xf numFmtId="0" fontId="12" fillId="34" borderId="30" xfId="0" applyFont="1" applyFill="1" applyBorder="1" applyAlignment="1" applyProtection="1">
      <alignment horizontal="justify"/>
      <protection locked="0"/>
    </xf>
    <xf numFmtId="0" fontId="13" fillId="34" borderId="30" xfId="0" applyFont="1" applyFill="1" applyBorder="1" applyAlignment="1" applyProtection="1">
      <alignment horizontal="left"/>
      <protection locked="0"/>
    </xf>
    <xf numFmtId="0" fontId="16" fillId="34" borderId="30" xfId="53" applyFont="1" applyFill="1" applyBorder="1" applyAlignment="1" applyProtection="1">
      <alignment horizontal="left"/>
      <protection locked="0"/>
    </xf>
    <xf numFmtId="0" fontId="16" fillId="34" borderId="42" xfId="53" applyFont="1" applyFill="1" applyBorder="1" applyAlignment="1" applyProtection="1">
      <alignment horizontal="justify" wrapText="1"/>
      <protection locked="0"/>
    </xf>
    <xf numFmtId="0" fontId="12" fillId="40" borderId="43" xfId="0" applyFont="1" applyFill="1" applyBorder="1" applyAlignment="1" applyProtection="1">
      <alignment horizontal="center" vertical="top"/>
      <protection locked="0"/>
    </xf>
    <xf numFmtId="0" fontId="12" fillId="40" borderId="44" xfId="0" applyFont="1" applyFill="1" applyBorder="1" applyAlignment="1" applyProtection="1">
      <alignment horizontal="center" vertical="top"/>
      <protection locked="0"/>
    </xf>
    <xf numFmtId="0" fontId="12" fillId="40" borderId="45" xfId="0" applyFont="1" applyFill="1" applyBorder="1" applyAlignment="1" applyProtection="1">
      <alignment horizontal="center" vertical="top"/>
      <protection locked="0"/>
    </xf>
    <xf numFmtId="0" fontId="12" fillId="41" borderId="46" xfId="0" applyFont="1" applyFill="1" applyBorder="1" applyAlignment="1">
      <alignment horizontal="left" vertical="top"/>
    </xf>
    <xf numFmtId="0" fontId="12" fillId="41" borderId="47" xfId="0" applyFont="1" applyFill="1" applyBorder="1" applyAlignment="1">
      <alignment horizontal="left" vertical="top"/>
    </xf>
    <xf numFmtId="0" fontId="12" fillId="41" borderId="48" xfId="0" applyFont="1" applyFill="1" applyBorder="1" applyAlignment="1">
      <alignment horizontal="left" vertical="top"/>
    </xf>
    <xf numFmtId="0" fontId="12" fillId="41" borderId="49" xfId="0" applyFont="1" applyFill="1" applyBorder="1" applyAlignment="1">
      <alignment horizontal="left" vertical="top"/>
    </xf>
    <xf numFmtId="0" fontId="12" fillId="41" borderId="50" xfId="0" applyFont="1" applyFill="1" applyBorder="1" applyAlignment="1">
      <alignment horizontal="left" vertical="top"/>
    </xf>
    <xf numFmtId="0" fontId="12" fillId="41" borderId="51" xfId="0" applyFont="1" applyFill="1" applyBorder="1" applyAlignment="1">
      <alignment horizontal="left" vertical="top"/>
    </xf>
    <xf numFmtId="0" fontId="25" fillId="33" borderId="0" xfId="0" applyFont="1" applyFill="1" applyAlignment="1">
      <alignment/>
    </xf>
    <xf numFmtId="0" fontId="23" fillId="0" borderId="37" xfId="0" applyFont="1" applyFill="1" applyBorder="1" applyAlignment="1">
      <alignment horizontal="left" vertical="top" wrapText="1"/>
    </xf>
    <xf numFmtId="0" fontId="5" fillId="35" borderId="13" xfId="0" applyFont="1" applyFill="1" applyBorder="1" applyAlignment="1" applyProtection="1">
      <alignment/>
      <protection/>
    </xf>
    <xf numFmtId="0" fontId="12" fillId="35" borderId="11" xfId="0" applyFont="1" applyFill="1" applyBorder="1" applyAlignment="1" applyProtection="1">
      <alignment horizontal="center"/>
      <protection/>
    </xf>
    <xf numFmtId="0" fontId="12" fillId="34" borderId="22" xfId="0" applyFont="1" applyFill="1" applyBorder="1" applyAlignment="1">
      <alignment wrapText="1"/>
    </xf>
    <xf numFmtId="1" fontId="12" fillId="36" borderId="0" xfId="0" applyNumberFormat="1" applyFont="1" applyFill="1" applyBorder="1" applyAlignment="1">
      <alignment horizontal="center"/>
    </xf>
    <xf numFmtId="0" fontId="12" fillId="35" borderId="30" xfId="0" applyFont="1" applyFill="1" applyBorder="1" applyAlignment="1">
      <alignment/>
    </xf>
    <xf numFmtId="0" fontId="12" fillId="35" borderId="42" xfId="0" applyFont="1" applyFill="1" applyBorder="1" applyAlignment="1">
      <alignment/>
    </xf>
    <xf numFmtId="0" fontId="13" fillId="35" borderId="40" xfId="0" applyFont="1" applyFill="1" applyBorder="1" applyAlignment="1" applyProtection="1">
      <alignment horizontal="center"/>
      <protection/>
    </xf>
    <xf numFmtId="0" fontId="12" fillId="35" borderId="15" xfId="0" applyFont="1" applyFill="1" applyBorder="1" applyAlignment="1" applyProtection="1">
      <alignment horizontal="center"/>
      <protection/>
    </xf>
    <xf numFmtId="0" fontId="12" fillId="33" borderId="52" xfId="0" applyFont="1" applyFill="1" applyBorder="1" applyAlignment="1" applyProtection="1">
      <alignment horizontal="center"/>
      <protection/>
    </xf>
    <xf numFmtId="0" fontId="12" fillId="33" borderId="40" xfId="0" applyFont="1" applyFill="1" applyBorder="1" applyAlignment="1" applyProtection="1">
      <alignment horizontal="center"/>
      <protection/>
    </xf>
    <xf numFmtId="0" fontId="12" fillId="33" borderId="15" xfId="0" applyFont="1" applyFill="1" applyBorder="1" applyAlignment="1" applyProtection="1">
      <alignment horizontal="center"/>
      <protection/>
    </xf>
    <xf numFmtId="0" fontId="12" fillId="35" borderId="30" xfId="0" applyFont="1" applyFill="1" applyBorder="1" applyAlignment="1" applyProtection="1">
      <alignment/>
      <protection/>
    </xf>
    <xf numFmtId="0" fontId="12" fillId="35" borderId="42" xfId="0" applyFont="1" applyFill="1" applyBorder="1" applyAlignment="1" applyProtection="1">
      <alignment/>
      <protection/>
    </xf>
    <xf numFmtId="0" fontId="5" fillId="33" borderId="41" xfId="0" applyFont="1" applyFill="1" applyBorder="1" applyAlignment="1" applyProtection="1">
      <alignment/>
      <protection/>
    </xf>
    <xf numFmtId="0" fontId="12" fillId="33" borderId="30" xfId="0" applyFont="1" applyFill="1" applyBorder="1" applyAlignment="1" applyProtection="1">
      <alignment/>
      <protection/>
    </xf>
    <xf numFmtId="0" fontId="12" fillId="33" borderId="42" xfId="0" applyFont="1" applyFill="1" applyBorder="1" applyAlignment="1" applyProtection="1">
      <alignment/>
      <protection/>
    </xf>
    <xf numFmtId="0" fontId="12" fillId="35" borderId="41" xfId="0" applyFont="1" applyFill="1" applyBorder="1" applyAlignment="1" applyProtection="1">
      <alignment/>
      <protection/>
    </xf>
    <xf numFmtId="0" fontId="13" fillId="35" borderId="52" xfId="0" applyFont="1" applyFill="1" applyBorder="1" applyAlignment="1" applyProtection="1">
      <alignment horizontal="center"/>
      <protection/>
    </xf>
    <xf numFmtId="0" fontId="4" fillId="39" borderId="0" xfId="0" applyFont="1" applyFill="1" applyAlignment="1" applyProtection="1">
      <alignment/>
      <protection locked="0"/>
    </xf>
    <xf numFmtId="0" fontId="5" fillId="34" borderId="13" xfId="0" applyFont="1" applyFill="1" applyBorder="1" applyAlignment="1">
      <alignment wrapText="1"/>
    </xf>
    <xf numFmtId="0" fontId="13" fillId="34" borderId="22" xfId="0" applyFont="1" applyFill="1" applyBorder="1" applyAlignment="1" quotePrefix="1">
      <alignment wrapText="1"/>
    </xf>
    <xf numFmtId="1" fontId="84" fillId="35" borderId="33" xfId="0" applyNumberFormat="1" applyFont="1" applyFill="1" applyBorder="1" applyAlignment="1">
      <alignment horizontal="center"/>
    </xf>
    <xf numFmtId="1" fontId="84" fillId="35" borderId="17" xfId="0" applyNumberFormat="1" applyFont="1" applyFill="1" applyBorder="1" applyAlignment="1">
      <alignment horizontal="center"/>
    </xf>
    <xf numFmtId="0" fontId="21" fillId="39" borderId="0" xfId="0" applyFont="1" applyFill="1" applyAlignment="1">
      <alignment/>
    </xf>
    <xf numFmtId="0" fontId="13" fillId="2" borderId="41" xfId="0" applyFont="1" applyFill="1" applyBorder="1" applyAlignment="1">
      <alignment wrapText="1"/>
    </xf>
    <xf numFmtId="0" fontId="13" fillId="2" borderId="30" xfId="0" applyFont="1" applyFill="1" applyBorder="1" applyAlignment="1">
      <alignment wrapText="1"/>
    </xf>
    <xf numFmtId="0" fontId="13" fillId="2" borderId="42" xfId="0" applyFont="1" applyFill="1" applyBorder="1" applyAlignment="1">
      <alignment wrapText="1"/>
    </xf>
    <xf numFmtId="0" fontId="12" fillId="33" borderId="43" xfId="0" applyFont="1" applyFill="1" applyBorder="1" applyAlignment="1" applyProtection="1">
      <alignment horizontal="center" vertical="center"/>
      <protection locked="0"/>
    </xf>
    <xf numFmtId="0" fontId="12" fillId="33" borderId="44" xfId="0" applyFont="1" applyFill="1" applyBorder="1" applyAlignment="1" applyProtection="1">
      <alignment horizontal="center" vertical="center"/>
      <protection locked="0"/>
    </xf>
    <xf numFmtId="1" fontId="12" fillId="33" borderId="44" xfId="0" applyNumberFormat="1" applyFont="1" applyFill="1" applyBorder="1" applyAlignment="1" applyProtection="1">
      <alignment horizontal="center" vertical="center"/>
      <protection locked="0"/>
    </xf>
    <xf numFmtId="0" fontId="12" fillId="33" borderId="45" xfId="0" applyFont="1" applyFill="1" applyBorder="1" applyAlignment="1" applyProtection="1">
      <alignment horizontal="center" vertical="center"/>
      <protection locked="0"/>
    </xf>
    <xf numFmtId="0" fontId="6" fillId="33" borderId="27" xfId="0" applyFont="1" applyFill="1" applyBorder="1" applyAlignment="1">
      <alignment/>
    </xf>
    <xf numFmtId="0" fontId="5" fillId="33" borderId="53" xfId="0" applyFont="1" applyFill="1" applyBorder="1" applyAlignment="1">
      <alignment/>
    </xf>
    <xf numFmtId="0" fontId="12" fillId="33" borderId="54" xfId="0" applyFont="1" applyFill="1" applyBorder="1" applyAlignment="1">
      <alignment horizontal="center"/>
    </xf>
    <xf numFmtId="0" fontId="12" fillId="33" borderId="55" xfId="0" applyFont="1" applyFill="1" applyBorder="1" applyAlignment="1">
      <alignment horizontal="center"/>
    </xf>
    <xf numFmtId="0" fontId="12" fillId="33" borderId="56" xfId="0" applyFont="1" applyFill="1" applyBorder="1" applyAlignment="1">
      <alignment/>
    </xf>
    <xf numFmtId="0" fontId="12" fillId="33" borderId="40" xfId="0" applyFont="1" applyFill="1" applyBorder="1" applyAlignment="1">
      <alignment/>
    </xf>
    <xf numFmtId="0" fontId="5" fillId="33" borderId="56" xfId="0" applyFont="1" applyFill="1" applyBorder="1" applyAlignment="1">
      <alignment/>
    </xf>
    <xf numFmtId="0" fontId="12" fillId="33" borderId="56" xfId="0" applyFont="1" applyFill="1" applyBorder="1" applyAlignment="1">
      <alignment horizontal="right"/>
    </xf>
    <xf numFmtId="0" fontId="12" fillId="33" borderId="0" xfId="0" applyFont="1" applyFill="1" applyBorder="1" applyAlignment="1">
      <alignment horizontal="left"/>
    </xf>
    <xf numFmtId="177" fontId="12" fillId="33" borderId="0" xfId="0" applyNumberFormat="1" applyFont="1" applyFill="1" applyBorder="1" applyAlignment="1">
      <alignment horizontal="left"/>
    </xf>
    <xf numFmtId="0" fontId="12" fillId="33" borderId="57" xfId="0" applyFont="1" applyFill="1" applyBorder="1" applyAlignment="1">
      <alignment/>
    </xf>
    <xf numFmtId="0" fontId="12" fillId="33" borderId="58" xfId="0" applyFont="1" applyFill="1" applyBorder="1" applyAlignment="1">
      <alignment/>
    </xf>
    <xf numFmtId="178" fontId="12" fillId="33" borderId="0" xfId="0" applyNumberFormat="1" applyFont="1" applyFill="1" applyBorder="1" applyAlignment="1">
      <alignment horizontal="left"/>
    </xf>
    <xf numFmtId="0" fontId="12" fillId="33" borderId="59" xfId="0" applyFont="1" applyFill="1" applyBorder="1" applyAlignment="1">
      <alignment/>
    </xf>
    <xf numFmtId="4" fontId="13" fillId="33" borderId="60" xfId="0" applyNumberFormat="1" applyFont="1" applyFill="1" applyBorder="1" applyAlignment="1">
      <alignment horizontal="center"/>
    </xf>
    <xf numFmtId="4" fontId="13" fillId="33" borderId="61" xfId="0" applyNumberFormat="1" applyFont="1" applyFill="1" applyBorder="1" applyAlignment="1">
      <alignment horizontal="center"/>
    </xf>
    <xf numFmtId="4" fontId="12" fillId="33" borderId="62" xfId="0" applyNumberFormat="1" applyFont="1" applyFill="1" applyBorder="1" applyAlignment="1">
      <alignment horizontal="center"/>
    </xf>
    <xf numFmtId="4" fontId="13" fillId="33" borderId="63" xfId="0" applyNumberFormat="1" applyFont="1" applyFill="1" applyBorder="1" applyAlignment="1">
      <alignment horizontal="center"/>
    </xf>
    <xf numFmtId="4" fontId="13" fillId="33" borderId="46" xfId="0" applyNumberFormat="1" applyFont="1" applyFill="1" applyBorder="1" applyAlignment="1">
      <alignment horizontal="center"/>
    </xf>
    <xf numFmtId="4" fontId="13" fillId="33" borderId="47" xfId="0" applyNumberFormat="1" applyFont="1" applyFill="1" applyBorder="1" applyAlignment="1">
      <alignment horizontal="center"/>
    </xf>
    <xf numFmtId="4" fontId="13" fillId="33" borderId="43" xfId="0" applyNumberFormat="1" applyFont="1" applyFill="1" applyBorder="1" applyAlignment="1">
      <alignment horizontal="center"/>
    </xf>
    <xf numFmtId="4" fontId="13" fillId="33" borderId="64" xfId="0" applyNumberFormat="1" applyFont="1" applyFill="1" applyBorder="1" applyAlignment="1">
      <alignment horizontal="center"/>
    </xf>
    <xf numFmtId="4" fontId="13" fillId="33" borderId="65" xfId="0" applyNumberFormat="1" applyFont="1" applyFill="1" applyBorder="1" applyAlignment="1">
      <alignment horizontal="center"/>
    </xf>
    <xf numFmtId="4" fontId="13" fillId="33" borderId="48" xfId="0" applyNumberFormat="1" applyFont="1" applyFill="1" applyBorder="1" applyAlignment="1">
      <alignment horizontal="center"/>
    </xf>
    <xf numFmtId="4" fontId="13" fillId="33" borderId="49" xfId="0" applyNumberFormat="1" applyFont="1" applyFill="1" applyBorder="1" applyAlignment="1">
      <alignment horizontal="center"/>
    </xf>
    <xf numFmtId="4" fontId="13" fillId="33" borderId="44" xfId="0" applyNumberFormat="1" applyFont="1" applyFill="1" applyBorder="1" applyAlignment="1">
      <alignment horizontal="center"/>
    </xf>
    <xf numFmtId="4" fontId="13" fillId="33" borderId="66" xfId="0" applyNumberFormat="1" applyFont="1" applyFill="1" applyBorder="1" applyAlignment="1">
      <alignment horizontal="center"/>
    </xf>
    <xf numFmtId="4" fontId="12" fillId="33" borderId="67" xfId="0" applyNumberFormat="1" applyFont="1" applyFill="1" applyBorder="1" applyAlignment="1">
      <alignment horizontal="center"/>
    </xf>
    <xf numFmtId="4" fontId="12" fillId="33" borderId="50" xfId="0" applyNumberFormat="1" applyFont="1" applyFill="1" applyBorder="1" applyAlignment="1">
      <alignment horizontal="center"/>
    </xf>
    <xf numFmtId="4" fontId="13" fillId="33" borderId="50" xfId="0" applyNumberFormat="1" applyFont="1" applyFill="1" applyBorder="1" applyAlignment="1">
      <alignment horizontal="center"/>
    </xf>
    <xf numFmtId="4" fontId="13" fillId="33" borderId="51" xfId="0" applyNumberFormat="1" applyFont="1" applyFill="1" applyBorder="1" applyAlignment="1">
      <alignment horizontal="center"/>
    </xf>
    <xf numFmtId="4" fontId="13" fillId="33" borderId="45" xfId="0" applyNumberFormat="1" applyFont="1" applyFill="1" applyBorder="1" applyAlignment="1">
      <alignment horizontal="center"/>
    </xf>
    <xf numFmtId="4" fontId="13" fillId="33" borderId="31" xfId="0" applyNumberFormat="1" applyFont="1" applyFill="1" applyBorder="1" applyAlignment="1">
      <alignment horizontal="center"/>
    </xf>
    <xf numFmtId="4" fontId="13" fillId="33" borderId="32" xfId="0" applyNumberFormat="1" applyFont="1" applyFill="1" applyBorder="1" applyAlignment="1">
      <alignment horizontal="center"/>
    </xf>
    <xf numFmtId="4" fontId="13" fillId="33" borderId="33" xfId="0" applyNumberFormat="1" applyFont="1" applyFill="1" applyBorder="1" applyAlignment="1">
      <alignment horizontal="center"/>
    </xf>
    <xf numFmtId="4" fontId="13" fillId="33" borderId="18" xfId="0" applyNumberFormat="1" applyFont="1" applyFill="1" applyBorder="1" applyAlignment="1">
      <alignment horizontal="center"/>
    </xf>
    <xf numFmtId="4" fontId="13" fillId="33" borderId="16" xfId="0" applyNumberFormat="1" applyFont="1" applyFill="1" applyBorder="1" applyAlignment="1">
      <alignment horizontal="center"/>
    </xf>
    <xf numFmtId="4" fontId="13" fillId="33" borderId="17" xfId="0" applyNumberFormat="1" applyFont="1" applyFill="1" applyBorder="1" applyAlignment="1">
      <alignment horizontal="center"/>
    </xf>
    <xf numFmtId="4" fontId="13" fillId="33" borderId="26" xfId="0" applyNumberFormat="1" applyFont="1" applyFill="1" applyBorder="1" applyAlignment="1">
      <alignment horizontal="center"/>
    </xf>
    <xf numFmtId="4" fontId="13" fillId="33" borderId="10" xfId="0" applyNumberFormat="1" applyFont="1" applyFill="1" applyBorder="1" applyAlignment="1">
      <alignment horizontal="center"/>
    </xf>
    <xf numFmtId="4" fontId="13"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12" fillId="33" borderId="46" xfId="0" applyNumberFormat="1" applyFont="1" applyFill="1" applyBorder="1" applyAlignment="1" applyProtection="1">
      <alignment horizontal="center" vertical="center"/>
      <protection locked="0"/>
    </xf>
    <xf numFmtId="4" fontId="12" fillId="33" borderId="48" xfId="0" applyNumberFormat="1" applyFont="1" applyFill="1" applyBorder="1" applyAlignment="1" applyProtection="1">
      <alignment horizontal="center" vertical="center"/>
      <protection locked="0"/>
    </xf>
    <xf numFmtId="4" fontId="12" fillId="33" borderId="50" xfId="0" applyNumberFormat="1" applyFont="1" applyFill="1" applyBorder="1" applyAlignment="1" applyProtection="1">
      <alignment horizontal="center" vertical="center"/>
      <protection locked="0"/>
    </xf>
    <xf numFmtId="180" fontId="13" fillId="35" borderId="68" xfId="0" applyNumberFormat="1" applyFont="1" applyFill="1" applyBorder="1" applyAlignment="1" applyProtection="1">
      <alignment horizontal="center"/>
      <protection/>
    </xf>
    <xf numFmtId="180" fontId="12" fillId="35" borderId="68" xfId="0" applyNumberFormat="1" applyFont="1" applyFill="1" applyBorder="1" applyAlignment="1" applyProtection="1">
      <alignment horizontal="center"/>
      <protection/>
    </xf>
    <xf numFmtId="180" fontId="12" fillId="35" borderId="69" xfId="0" applyNumberFormat="1" applyFont="1" applyFill="1" applyBorder="1" applyAlignment="1" applyProtection="1">
      <alignment horizontal="center"/>
      <protection/>
    </xf>
    <xf numFmtId="180" fontId="13" fillId="35" borderId="32" xfId="0" applyNumberFormat="1" applyFont="1" applyFill="1" applyBorder="1" applyAlignment="1" applyProtection="1">
      <alignment horizontal="center"/>
      <protection/>
    </xf>
    <xf numFmtId="180" fontId="12" fillId="35" borderId="32" xfId="0" applyNumberFormat="1" applyFont="1" applyFill="1" applyBorder="1" applyAlignment="1" applyProtection="1">
      <alignment horizontal="center"/>
      <protection/>
    </xf>
    <xf numFmtId="180" fontId="12" fillId="35" borderId="33" xfId="0" applyNumberFormat="1" applyFont="1" applyFill="1" applyBorder="1" applyAlignment="1" applyProtection="1">
      <alignment horizontal="center"/>
      <protection/>
    </xf>
    <xf numFmtId="180" fontId="12" fillId="35" borderId="16" xfId="0" applyNumberFormat="1" applyFont="1" applyFill="1" applyBorder="1" applyAlignment="1" applyProtection="1">
      <alignment horizontal="center"/>
      <protection/>
    </xf>
    <xf numFmtId="180" fontId="12" fillId="35" borderId="17" xfId="0" applyNumberFormat="1" applyFont="1" applyFill="1" applyBorder="1" applyAlignment="1" applyProtection="1">
      <alignment horizontal="center"/>
      <protection/>
    </xf>
    <xf numFmtId="180" fontId="12" fillId="33" borderId="68" xfId="0" applyNumberFormat="1" applyFont="1" applyFill="1" applyBorder="1" applyAlignment="1" applyProtection="1">
      <alignment horizontal="center"/>
      <protection/>
    </xf>
    <xf numFmtId="180" fontId="12" fillId="33" borderId="69" xfId="0" applyNumberFormat="1" applyFont="1" applyFill="1" applyBorder="1" applyAlignment="1" applyProtection="1">
      <alignment horizontal="center"/>
      <protection/>
    </xf>
    <xf numFmtId="180" fontId="12" fillId="0" borderId="0" xfId="0" applyNumberFormat="1" applyFont="1" applyFill="1" applyBorder="1" applyAlignment="1">
      <alignment horizontal="center"/>
    </xf>
    <xf numFmtId="180" fontId="12" fillId="33" borderId="32" xfId="0" applyNumberFormat="1" applyFont="1" applyFill="1" applyBorder="1" applyAlignment="1" applyProtection="1">
      <alignment horizontal="center"/>
      <protection/>
    </xf>
    <xf numFmtId="180" fontId="12" fillId="39" borderId="0" xfId="0" applyNumberFormat="1" applyFont="1" applyFill="1" applyBorder="1" applyAlignment="1">
      <alignment horizontal="center" vertical="center"/>
    </xf>
    <xf numFmtId="180" fontId="12" fillId="33" borderId="33" xfId="0" applyNumberFormat="1" applyFont="1" applyFill="1" applyBorder="1" applyAlignment="1" applyProtection="1">
      <alignment horizontal="center"/>
      <protection/>
    </xf>
    <xf numFmtId="180" fontId="12" fillId="33" borderId="16" xfId="0" applyNumberFormat="1" applyFont="1" applyFill="1" applyBorder="1" applyAlignment="1" applyProtection="1">
      <alignment horizontal="center"/>
      <protection/>
    </xf>
    <xf numFmtId="180" fontId="12" fillId="39" borderId="12" xfId="0" applyNumberFormat="1" applyFont="1" applyFill="1" applyBorder="1" applyAlignment="1">
      <alignment horizontal="center" vertical="center"/>
    </xf>
    <xf numFmtId="180" fontId="12" fillId="33" borderId="17" xfId="0" applyNumberFormat="1" applyFont="1" applyFill="1" applyBorder="1" applyAlignment="1" applyProtection="1">
      <alignment horizontal="center"/>
      <protection/>
    </xf>
    <xf numFmtId="0" fontId="5" fillId="33" borderId="0" xfId="0" applyFont="1" applyFill="1" applyBorder="1" applyAlignment="1">
      <alignment horizontal="center"/>
    </xf>
    <xf numFmtId="0" fontId="5" fillId="35" borderId="37" xfId="0" applyFont="1" applyFill="1" applyBorder="1" applyAlignment="1">
      <alignment horizontal="center" vertical="center"/>
    </xf>
    <xf numFmtId="0" fontId="5" fillId="35" borderId="37" xfId="0" applyFont="1" applyFill="1" applyBorder="1" applyAlignment="1">
      <alignment horizontal="center" vertical="center" wrapText="1"/>
    </xf>
    <xf numFmtId="0" fontId="5" fillId="35" borderId="34" xfId="0" applyFont="1" applyFill="1" applyBorder="1" applyAlignment="1">
      <alignment horizontal="center" vertical="center" wrapText="1"/>
    </xf>
    <xf numFmtId="0" fontId="3" fillId="36" borderId="0" xfId="0" applyFont="1" applyFill="1" applyBorder="1" applyAlignment="1">
      <alignment/>
    </xf>
    <xf numFmtId="0" fontId="5" fillId="35" borderId="10" xfId="0" applyFont="1" applyFill="1" applyBorder="1" applyAlignment="1">
      <alignment horizontal="center" vertical="center"/>
    </xf>
    <xf numFmtId="0" fontId="5" fillId="35" borderId="10" xfId="0" applyFont="1" applyFill="1" applyBorder="1" applyAlignment="1">
      <alignment horizontal="center" vertical="center" wrapText="1"/>
    </xf>
    <xf numFmtId="0" fontId="85" fillId="39" borderId="0" xfId="53" applyFont="1" applyFill="1" applyBorder="1" applyAlignment="1" applyProtection="1">
      <alignment wrapText="1"/>
      <protection/>
    </xf>
    <xf numFmtId="0" fontId="26" fillId="33" borderId="0" xfId="0" applyFont="1" applyFill="1" applyBorder="1" applyAlignment="1">
      <alignment/>
    </xf>
    <xf numFmtId="0" fontId="3" fillId="33" borderId="41" xfId="0" applyFont="1" applyFill="1" applyBorder="1" applyAlignment="1">
      <alignment/>
    </xf>
    <xf numFmtId="0" fontId="31" fillId="33" borderId="42" xfId="0" applyFont="1" applyFill="1" applyBorder="1" applyAlignment="1">
      <alignment/>
    </xf>
    <xf numFmtId="0" fontId="31" fillId="33" borderId="26" xfId="0" applyFont="1" applyFill="1" applyBorder="1" applyAlignment="1">
      <alignment horizontal="center"/>
    </xf>
    <xf numFmtId="0" fontId="31" fillId="33" borderId="70" xfId="0" applyFont="1" applyFill="1" applyBorder="1" applyAlignment="1">
      <alignment horizontal="center"/>
    </xf>
    <xf numFmtId="0" fontId="31" fillId="33" borderId="12" xfId="0" applyFont="1" applyFill="1" applyBorder="1" applyAlignment="1">
      <alignment horizontal="center"/>
    </xf>
    <xf numFmtId="2" fontId="31" fillId="33" borderId="10" xfId="0" applyNumberFormat="1" applyFont="1" applyFill="1" applyBorder="1" applyAlignment="1">
      <alignment horizontal="center"/>
    </xf>
    <xf numFmtId="2" fontId="31" fillId="33" borderId="27" xfId="0" applyNumberFormat="1" applyFont="1" applyFill="1" applyBorder="1" applyAlignment="1">
      <alignment horizontal="center"/>
    </xf>
    <xf numFmtId="0" fontId="31" fillId="33" borderId="41" xfId="0" applyFont="1" applyFill="1" applyBorder="1" applyAlignment="1">
      <alignment/>
    </xf>
    <xf numFmtId="0" fontId="31" fillId="33" borderId="0" xfId="0" applyFont="1" applyFill="1" applyBorder="1" applyAlignment="1">
      <alignment horizontal="center"/>
    </xf>
    <xf numFmtId="0" fontId="31" fillId="33" borderId="31" xfId="0" applyFont="1" applyFill="1" applyBorder="1" applyAlignment="1">
      <alignment horizontal="center"/>
    </xf>
    <xf numFmtId="0" fontId="31" fillId="33" borderId="40" xfId="0" applyFont="1" applyFill="1" applyBorder="1" applyAlignment="1">
      <alignment horizontal="center"/>
    </xf>
    <xf numFmtId="0" fontId="31" fillId="33" borderId="32" xfId="0" applyFont="1" applyFill="1" applyBorder="1" applyAlignment="1">
      <alignment horizontal="center"/>
    </xf>
    <xf numFmtId="0" fontId="31" fillId="33" borderId="33" xfId="0" applyFont="1" applyFill="1" applyBorder="1" applyAlignment="1">
      <alignment horizontal="center"/>
    </xf>
    <xf numFmtId="0" fontId="31" fillId="33" borderId="30" xfId="0" applyFont="1" applyFill="1" applyBorder="1" applyAlignment="1" applyProtection="1">
      <alignment/>
      <protection locked="0"/>
    </xf>
    <xf numFmtId="0" fontId="26" fillId="33" borderId="30" xfId="0" applyFont="1" applyFill="1" applyBorder="1" applyAlignment="1" applyProtection="1">
      <alignment horizontal="right"/>
      <protection locked="0"/>
    </xf>
    <xf numFmtId="4" fontId="26" fillId="33" borderId="0" xfId="0" applyNumberFormat="1" applyFont="1" applyFill="1" applyBorder="1" applyAlignment="1">
      <alignment horizontal="center"/>
    </xf>
    <xf numFmtId="4" fontId="26" fillId="33" borderId="31" xfId="0" applyNumberFormat="1" applyFont="1" applyFill="1" applyBorder="1" applyAlignment="1">
      <alignment horizontal="center"/>
    </xf>
    <xf numFmtId="4" fontId="26" fillId="33" borderId="40" xfId="0" applyNumberFormat="1" applyFont="1" applyFill="1" applyBorder="1" applyAlignment="1">
      <alignment horizontal="center"/>
    </xf>
    <xf numFmtId="4" fontId="26" fillId="33" borderId="32" xfId="0" applyNumberFormat="1" applyFont="1" applyFill="1" applyBorder="1" applyAlignment="1">
      <alignment horizontal="center"/>
    </xf>
    <xf numFmtId="4" fontId="26" fillId="33" borderId="33" xfId="0" applyNumberFormat="1" applyFont="1" applyFill="1" applyBorder="1" applyAlignment="1">
      <alignment horizontal="center"/>
    </xf>
    <xf numFmtId="0" fontId="26" fillId="33" borderId="42" xfId="0" applyFont="1" applyFill="1" applyBorder="1" applyAlignment="1" applyProtection="1">
      <alignment horizontal="right"/>
      <protection locked="0"/>
    </xf>
    <xf numFmtId="4" fontId="26" fillId="33" borderId="42" xfId="0" applyNumberFormat="1" applyFont="1" applyFill="1" applyBorder="1" applyAlignment="1">
      <alignment horizontal="center"/>
    </xf>
    <xf numFmtId="4" fontId="26" fillId="33" borderId="18" xfId="0" applyNumberFormat="1" applyFont="1" applyFill="1" applyBorder="1" applyAlignment="1">
      <alignment horizontal="center"/>
    </xf>
    <xf numFmtId="4" fontId="26" fillId="33" borderId="15" xfId="0" applyNumberFormat="1" applyFont="1" applyFill="1" applyBorder="1" applyAlignment="1">
      <alignment horizontal="center"/>
    </xf>
    <xf numFmtId="4" fontId="26" fillId="33" borderId="12" xfId="0" applyNumberFormat="1" applyFont="1" applyFill="1" applyBorder="1" applyAlignment="1">
      <alignment horizontal="center"/>
    </xf>
    <xf numFmtId="4" fontId="26" fillId="33" borderId="16" xfId="0" applyNumberFormat="1" applyFont="1" applyFill="1" applyBorder="1" applyAlignment="1">
      <alignment horizontal="center"/>
    </xf>
    <xf numFmtId="4" fontId="26" fillId="33" borderId="17" xfId="0" applyNumberFormat="1" applyFont="1" applyFill="1" applyBorder="1" applyAlignment="1">
      <alignment horizontal="center"/>
    </xf>
    <xf numFmtId="4" fontId="26" fillId="33" borderId="0" xfId="61" applyNumberFormat="1" applyFont="1" applyFill="1" applyBorder="1" applyAlignment="1">
      <alignment horizontal="center"/>
    </xf>
    <xf numFmtId="4" fontId="26" fillId="33" borderId="12" xfId="61" applyNumberFormat="1" applyFont="1" applyFill="1" applyBorder="1" applyAlignment="1">
      <alignment horizontal="center"/>
    </xf>
    <xf numFmtId="0" fontId="30" fillId="33" borderId="30" xfId="0" applyFont="1" applyFill="1" applyBorder="1" applyAlignment="1" applyProtection="1">
      <alignment/>
      <protection locked="0"/>
    </xf>
    <xf numFmtId="0" fontId="30" fillId="33" borderId="37" xfId="0" applyFont="1" applyFill="1" applyBorder="1" applyAlignment="1" applyProtection="1">
      <alignment/>
      <protection locked="0"/>
    </xf>
    <xf numFmtId="4" fontId="26" fillId="33" borderId="26" xfId="0" applyNumberFormat="1" applyFont="1" applyFill="1" applyBorder="1" applyAlignment="1">
      <alignment horizontal="center"/>
    </xf>
    <xf numFmtId="4" fontId="26" fillId="33" borderId="10" xfId="0" applyNumberFormat="1" applyFont="1" applyFill="1" applyBorder="1" applyAlignment="1">
      <alignment horizontal="center"/>
    </xf>
    <xf numFmtId="4" fontId="26" fillId="33" borderId="71" xfId="0" applyNumberFormat="1" applyFont="1" applyFill="1" applyBorder="1" applyAlignment="1">
      <alignment horizontal="center"/>
    </xf>
    <xf numFmtId="4" fontId="26" fillId="33" borderId="27" xfId="0" applyNumberFormat="1" applyFont="1" applyFill="1" applyBorder="1" applyAlignment="1">
      <alignment horizontal="center"/>
    </xf>
    <xf numFmtId="0" fontId="31" fillId="33" borderId="37" xfId="0" applyFont="1" applyFill="1" applyBorder="1" applyAlignment="1" applyProtection="1">
      <alignment horizontal="left"/>
      <protection locked="0"/>
    </xf>
    <xf numFmtId="4" fontId="26" fillId="33" borderId="26" xfId="61" applyNumberFormat="1" applyFont="1" applyFill="1" applyBorder="1" applyAlignment="1">
      <alignment horizontal="center"/>
    </xf>
    <xf numFmtId="4" fontId="26" fillId="33" borderId="10" xfId="61" applyNumberFormat="1" applyFont="1" applyFill="1" applyBorder="1" applyAlignment="1">
      <alignment horizontal="center"/>
    </xf>
    <xf numFmtId="4" fontId="26" fillId="33" borderId="71" xfId="61" applyNumberFormat="1" applyFont="1" applyFill="1" applyBorder="1" applyAlignment="1">
      <alignment horizontal="center"/>
    </xf>
    <xf numFmtId="0" fontId="31" fillId="33" borderId="31" xfId="0" applyFont="1" applyFill="1" applyBorder="1" applyAlignment="1">
      <alignment horizontal="left" vertical="top"/>
    </xf>
    <xf numFmtId="0" fontId="31" fillId="33" borderId="41" xfId="0" applyFont="1" applyFill="1" applyBorder="1" applyAlignment="1" applyProtection="1">
      <alignment horizontal="left"/>
      <protection locked="0"/>
    </xf>
    <xf numFmtId="4" fontId="26" fillId="33" borderId="22" xfId="0" applyNumberFormat="1" applyFont="1" applyFill="1" applyBorder="1" applyAlignment="1">
      <alignment horizontal="center"/>
    </xf>
    <xf numFmtId="4" fontId="26" fillId="33" borderId="24" xfId="0" applyNumberFormat="1" applyFont="1" applyFill="1" applyBorder="1" applyAlignment="1">
      <alignment horizontal="center"/>
    </xf>
    <xf numFmtId="4" fontId="26" fillId="33" borderId="25" xfId="0" applyNumberFormat="1" applyFont="1" applyFill="1" applyBorder="1" applyAlignment="1">
      <alignment horizontal="center"/>
    </xf>
    <xf numFmtId="4" fontId="13" fillId="33" borderId="69" xfId="0" applyNumberFormat="1" applyFont="1" applyFill="1" applyBorder="1" applyAlignment="1">
      <alignment horizontal="center"/>
    </xf>
    <xf numFmtId="4" fontId="13" fillId="33" borderId="38" xfId="0" applyNumberFormat="1" applyFont="1" applyFill="1" applyBorder="1" applyAlignment="1">
      <alignment horizontal="center"/>
    </xf>
    <xf numFmtId="0" fontId="86" fillId="39" borderId="0" xfId="58" applyFont="1" applyFill="1" applyAlignment="1">
      <alignment/>
      <protection/>
    </xf>
    <xf numFmtId="0" fontId="87" fillId="39" borderId="0" xfId="58" applyFont="1" applyFill="1" applyAlignment="1">
      <alignment/>
      <protection/>
    </xf>
    <xf numFmtId="0" fontId="87" fillId="0" borderId="0" xfId="58" applyFont="1" applyAlignment="1">
      <alignment/>
      <protection/>
    </xf>
    <xf numFmtId="0" fontId="87" fillId="0" borderId="0" xfId="58" applyFont="1">
      <alignment/>
      <protection/>
    </xf>
    <xf numFmtId="0" fontId="87" fillId="39" borderId="0" xfId="58" applyFont="1" applyFill="1" applyBorder="1" applyAlignment="1">
      <alignment/>
      <protection/>
    </xf>
    <xf numFmtId="0" fontId="87" fillId="39" borderId="13" xfId="58" applyFont="1" applyFill="1" applyBorder="1" applyAlignment="1">
      <alignment/>
      <protection/>
    </xf>
    <xf numFmtId="0" fontId="87" fillId="39" borderId="11" xfId="58" applyFont="1" applyFill="1" applyBorder="1" applyAlignment="1">
      <alignment vertical="center"/>
      <protection/>
    </xf>
    <xf numFmtId="0" fontId="88" fillId="39" borderId="11" xfId="58" applyFont="1" applyFill="1" applyBorder="1" applyAlignment="1">
      <alignment/>
      <protection/>
    </xf>
    <xf numFmtId="0" fontId="87" fillId="39" borderId="22" xfId="58" applyFont="1" applyFill="1" applyBorder="1" applyAlignment="1">
      <alignment/>
      <protection/>
    </xf>
    <xf numFmtId="0" fontId="87" fillId="39" borderId="23" xfId="58" applyFont="1" applyFill="1" applyBorder="1" applyAlignment="1">
      <alignment/>
      <protection/>
    </xf>
    <xf numFmtId="0" fontId="89" fillId="39" borderId="0" xfId="58" applyFont="1" applyFill="1" applyBorder="1" applyAlignment="1">
      <alignment vertical="center"/>
      <protection/>
    </xf>
    <xf numFmtId="0" fontId="87" fillId="39" borderId="24" xfId="58" applyFont="1" applyFill="1" applyBorder="1" applyAlignment="1">
      <alignment/>
      <protection/>
    </xf>
    <xf numFmtId="0" fontId="87" fillId="39" borderId="37" xfId="58" applyFont="1" applyFill="1" applyBorder="1" applyAlignment="1">
      <alignment vertical="center" wrapText="1"/>
      <protection/>
    </xf>
    <xf numFmtId="0" fontId="87" fillId="10" borderId="37" xfId="58" applyFont="1" applyFill="1" applyBorder="1" applyAlignment="1" applyProtection="1">
      <alignment horizontal="left" wrapText="1"/>
      <protection locked="0"/>
    </xf>
    <xf numFmtId="181" fontId="87" fillId="10" borderId="37" xfId="58" applyNumberFormat="1" applyFont="1" applyFill="1" applyBorder="1" applyAlignment="1" applyProtection="1">
      <alignment horizontal="left" wrapText="1"/>
      <protection locked="0"/>
    </xf>
    <xf numFmtId="0" fontId="87" fillId="10" borderId="37" xfId="58" applyNumberFormat="1" applyFont="1" applyFill="1" applyBorder="1" applyAlignment="1" applyProtection="1">
      <alignment horizontal="left" wrapText="1"/>
      <protection locked="0"/>
    </xf>
    <xf numFmtId="0" fontId="90" fillId="39" borderId="23" xfId="58" applyFont="1" applyFill="1" applyBorder="1" applyAlignment="1">
      <alignment/>
      <protection/>
    </xf>
    <xf numFmtId="0" fontId="87" fillId="39" borderId="37" xfId="58" applyFont="1" applyFill="1" applyBorder="1" applyAlignment="1">
      <alignment/>
      <protection/>
    </xf>
    <xf numFmtId="182" fontId="87" fillId="10" borderId="37" xfId="58" applyNumberFormat="1" applyFont="1" applyFill="1" applyBorder="1" applyAlignment="1" applyProtection="1">
      <alignment horizontal="left"/>
      <protection locked="0"/>
    </xf>
    <xf numFmtId="0" fontId="90" fillId="39" borderId="14" xfId="58" applyFont="1" applyFill="1" applyBorder="1" applyAlignment="1">
      <alignment/>
      <protection/>
    </xf>
    <xf numFmtId="0" fontId="87" fillId="39" borderId="12" xfId="58" applyFont="1" applyFill="1" applyBorder="1" applyAlignment="1">
      <alignment/>
      <protection/>
    </xf>
    <xf numFmtId="0" fontId="87" fillId="39" borderId="25" xfId="58" applyFont="1" applyFill="1" applyBorder="1" applyAlignment="1">
      <alignment/>
      <protection/>
    </xf>
    <xf numFmtId="0" fontId="87" fillId="0" borderId="0" xfId="58" applyFont="1" applyAlignment="1" applyProtection="1">
      <alignment/>
      <protection locked="0"/>
    </xf>
    <xf numFmtId="49" fontId="12" fillId="33" borderId="0" xfId="0" applyNumberFormat="1" applyFont="1" applyFill="1" applyAlignment="1">
      <alignment horizontal="center"/>
    </xf>
    <xf numFmtId="0" fontId="8" fillId="39" borderId="36" xfId="0" applyFont="1" applyFill="1" applyBorder="1" applyAlignment="1">
      <alignment horizontal="center"/>
    </xf>
    <xf numFmtId="0" fontId="5" fillId="33" borderId="0" xfId="0" applyFont="1" applyFill="1" applyBorder="1" applyAlignment="1">
      <alignment horizontal="left"/>
    </xf>
    <xf numFmtId="0" fontId="13" fillId="34" borderId="39" xfId="0" applyNumberFormat="1" applyFont="1" applyFill="1" applyBorder="1" applyAlignment="1">
      <alignment horizontal="left" vertical="top" wrapText="1"/>
    </xf>
    <xf numFmtId="0" fontId="13" fillId="34" borderId="34" xfId="0" applyNumberFormat="1" applyFont="1" applyFill="1" applyBorder="1" applyAlignment="1">
      <alignment horizontal="left" vertical="top" wrapText="1"/>
    </xf>
    <xf numFmtId="0" fontId="5" fillId="34" borderId="13" xfId="0" applyFont="1" applyFill="1" applyBorder="1" applyAlignment="1">
      <alignment horizontal="left" vertical="top" wrapText="1"/>
    </xf>
    <xf numFmtId="0" fontId="5" fillId="34" borderId="23" xfId="0" applyFont="1" applyFill="1" applyBorder="1" applyAlignment="1">
      <alignment horizontal="left" vertical="top" wrapText="1"/>
    </xf>
    <xf numFmtId="0" fontId="8" fillId="35" borderId="41" xfId="0" applyFont="1" applyFill="1" applyBorder="1" applyAlignment="1">
      <alignment horizontal="center" vertical="center"/>
    </xf>
    <xf numFmtId="0" fontId="8" fillId="35" borderId="42" xfId="0" applyFont="1" applyFill="1" applyBorder="1" applyAlignment="1">
      <alignment horizontal="center" vertical="center"/>
    </xf>
    <xf numFmtId="0" fontId="8" fillId="42" borderId="39" xfId="0" applyFont="1" applyFill="1" applyBorder="1" applyAlignment="1">
      <alignment horizontal="center"/>
    </xf>
    <xf numFmtId="0" fontId="8" fillId="42" borderId="36" xfId="0" applyFont="1" applyFill="1" applyBorder="1" applyAlignment="1">
      <alignment horizontal="center"/>
    </xf>
    <xf numFmtId="0" fontId="8" fillId="42" borderId="34" xfId="0" applyFont="1" applyFill="1" applyBorder="1" applyAlignment="1">
      <alignment horizontal="center"/>
    </xf>
    <xf numFmtId="0" fontId="12" fillId="33" borderId="0" xfId="0" applyFont="1" applyFill="1" applyBorder="1" applyAlignment="1">
      <alignment horizontal="center"/>
    </xf>
    <xf numFmtId="0" fontId="5" fillId="43" borderId="39" xfId="0" applyFont="1" applyFill="1" applyBorder="1" applyAlignment="1">
      <alignment horizontal="center" vertical="center" wrapText="1"/>
    </xf>
    <xf numFmtId="0" fontId="5" fillId="43" borderId="36" xfId="0" applyFont="1" applyFill="1" applyBorder="1" applyAlignment="1">
      <alignment horizontal="center" vertical="center" wrapText="1"/>
    </xf>
    <xf numFmtId="0" fontId="5" fillId="43" borderId="34" xfId="0" applyFont="1" applyFill="1" applyBorder="1" applyAlignment="1">
      <alignment horizontal="center" vertical="center" wrapText="1"/>
    </xf>
    <xf numFmtId="0" fontId="12" fillId="35" borderId="14" xfId="0" applyFont="1" applyFill="1" applyBorder="1" applyAlignment="1" applyProtection="1">
      <alignment horizontal="left" wrapText="1"/>
      <protection/>
    </xf>
    <xf numFmtId="0" fontId="12" fillId="35" borderId="12" xfId="0" applyFont="1" applyFill="1" applyBorder="1" applyAlignment="1" applyProtection="1">
      <alignment horizontal="left" wrapText="1"/>
      <protection/>
    </xf>
    <xf numFmtId="0" fontId="10" fillId="33" borderId="0" xfId="0" applyFont="1" applyFill="1" applyAlignment="1">
      <alignment horizontal="left"/>
    </xf>
    <xf numFmtId="49" fontId="6" fillId="34" borderId="72" xfId="0" applyNumberFormat="1" applyFont="1" applyFill="1" applyBorder="1" applyAlignment="1">
      <alignment horizontal="left" wrapText="1"/>
    </xf>
    <xf numFmtId="49" fontId="6" fillId="34" borderId="73" xfId="0" applyNumberFormat="1" applyFont="1" applyFill="1" applyBorder="1" applyAlignment="1">
      <alignment horizontal="left" wrapText="1"/>
    </xf>
    <xf numFmtId="49" fontId="6" fillId="34" borderId="65" xfId="0" applyNumberFormat="1" applyFont="1" applyFill="1" applyBorder="1" applyAlignment="1">
      <alignment horizontal="left" wrapText="1"/>
    </xf>
    <xf numFmtId="49" fontId="13" fillId="34" borderId="72" xfId="0" applyNumberFormat="1" applyFont="1" applyFill="1" applyBorder="1" applyAlignment="1">
      <alignment horizontal="left" vertical="center" wrapText="1"/>
    </xf>
    <xf numFmtId="49" fontId="13" fillId="34" borderId="73" xfId="0" applyNumberFormat="1" applyFont="1" applyFill="1" applyBorder="1" applyAlignment="1">
      <alignment horizontal="left" vertical="center" wrapText="1"/>
    </xf>
    <xf numFmtId="49" fontId="13" fillId="34" borderId="65" xfId="0" applyNumberFormat="1" applyFont="1" applyFill="1" applyBorder="1" applyAlignment="1">
      <alignment horizontal="left" vertical="center" wrapText="1"/>
    </xf>
    <xf numFmtId="0" fontId="13" fillId="34" borderId="72" xfId="0" applyFont="1" applyFill="1" applyBorder="1" applyAlignment="1">
      <alignment horizontal="left" vertical="center" wrapText="1"/>
    </xf>
    <xf numFmtId="0" fontId="13" fillId="34" borderId="73" xfId="0" applyFont="1" applyFill="1" applyBorder="1" applyAlignment="1">
      <alignment horizontal="left" vertical="center" wrapText="1"/>
    </xf>
    <xf numFmtId="0" fontId="13" fillId="34" borderId="65" xfId="0" applyFont="1" applyFill="1" applyBorder="1" applyAlignment="1">
      <alignment horizontal="left" vertical="center" wrapText="1"/>
    </xf>
    <xf numFmtId="0" fontId="13" fillId="34" borderId="72" xfId="0" applyFont="1" applyFill="1" applyBorder="1" applyAlignment="1">
      <alignment horizontal="left" wrapText="1"/>
    </xf>
    <xf numFmtId="0" fontId="13" fillId="34" borderId="73" xfId="0" applyFont="1" applyFill="1" applyBorder="1" applyAlignment="1">
      <alignment horizontal="left" wrapText="1"/>
    </xf>
    <xf numFmtId="0" fontId="13" fillId="34" borderId="65" xfId="0" applyFont="1" applyFill="1" applyBorder="1" applyAlignment="1">
      <alignment horizontal="left" wrapText="1"/>
    </xf>
    <xf numFmtId="2" fontId="6" fillId="33" borderId="39" xfId="0" applyNumberFormat="1" applyFont="1" applyFill="1" applyBorder="1" applyAlignment="1">
      <alignment horizontal="center" wrapText="1"/>
    </xf>
    <xf numFmtId="2" fontId="6" fillId="33" borderId="36" xfId="0" applyNumberFormat="1" applyFont="1" applyFill="1" applyBorder="1" applyAlignment="1">
      <alignment horizontal="center" wrapText="1"/>
    </xf>
    <xf numFmtId="0" fontId="6" fillId="33" borderId="41" xfId="0" applyFont="1" applyFill="1" applyBorder="1" applyAlignment="1">
      <alignment horizontal="center" wrapText="1"/>
    </xf>
    <xf numFmtId="0" fontId="6" fillId="33" borderId="42" xfId="0" applyFont="1" applyFill="1" applyBorder="1" applyAlignment="1">
      <alignment horizontal="center" wrapText="1"/>
    </xf>
    <xf numFmtId="0" fontId="12" fillId="33" borderId="0" xfId="0" applyFont="1" applyFill="1" applyAlignment="1">
      <alignment horizontal="left" wrapText="1"/>
    </xf>
    <xf numFmtId="0" fontId="5" fillId="33" borderId="39" xfId="0" applyFont="1" applyFill="1" applyBorder="1" applyAlignment="1">
      <alignment horizontal="center"/>
    </xf>
    <xf numFmtId="0" fontId="5" fillId="33" borderId="36" xfId="0" applyFont="1" applyFill="1" applyBorder="1" applyAlignment="1">
      <alignment horizontal="center"/>
    </xf>
    <xf numFmtId="0" fontId="5" fillId="33" borderId="34" xfId="0" applyFont="1" applyFill="1" applyBorder="1" applyAlignment="1">
      <alignment horizontal="center"/>
    </xf>
    <xf numFmtId="0" fontId="5" fillId="33" borderId="41" xfId="0" applyFont="1" applyFill="1" applyBorder="1" applyAlignment="1">
      <alignment horizontal="center" wrapText="1"/>
    </xf>
    <xf numFmtId="0" fontId="5" fillId="33" borderId="42" xfId="0" applyFont="1" applyFill="1" applyBorder="1" applyAlignment="1">
      <alignment horizontal="center" wrapText="1"/>
    </xf>
    <xf numFmtId="0" fontId="31" fillId="33" borderId="22" xfId="0" applyFont="1" applyFill="1" applyBorder="1" applyAlignment="1">
      <alignment horizontal="center" vertical="center" wrapText="1"/>
    </xf>
    <xf numFmtId="0" fontId="31" fillId="33" borderId="25" xfId="0" applyFont="1" applyFill="1" applyBorder="1" applyAlignment="1">
      <alignment horizontal="center" vertical="center"/>
    </xf>
    <xf numFmtId="0" fontId="12" fillId="33" borderId="0" xfId="0" applyFont="1" applyFill="1" applyBorder="1" applyAlignment="1">
      <alignment horizontal="left" wrapText="1"/>
    </xf>
    <xf numFmtId="0" fontId="30" fillId="33" borderId="39" xfId="0" applyFont="1" applyFill="1" applyBorder="1" applyAlignment="1">
      <alignment horizontal="center" vertical="center" wrapText="1"/>
    </xf>
    <xf numFmtId="0" fontId="30" fillId="33" borderId="36" xfId="0" applyFont="1" applyFill="1" applyBorder="1" applyAlignment="1">
      <alignment horizontal="center" vertical="center" wrapText="1"/>
    </xf>
    <xf numFmtId="0" fontId="30" fillId="33" borderId="34" xfId="0" applyFont="1" applyFill="1" applyBorder="1" applyAlignment="1">
      <alignment horizontal="center" vertical="center" wrapText="1"/>
    </xf>
    <xf numFmtId="0" fontId="13" fillId="34" borderId="39" xfId="0" applyFont="1" applyFill="1" applyBorder="1" applyAlignment="1">
      <alignment horizontal="left" vertical="top" wrapText="1"/>
    </xf>
    <xf numFmtId="0" fontId="13" fillId="34" borderId="36" xfId="0" applyFont="1" applyFill="1" applyBorder="1" applyAlignment="1">
      <alignment horizontal="left" vertical="top" wrapText="1"/>
    </xf>
    <xf numFmtId="0" fontId="13" fillId="34" borderId="34" xfId="0" applyFont="1" applyFill="1" applyBorder="1" applyAlignment="1">
      <alignment horizontal="left" vertical="top" wrapText="1"/>
    </xf>
    <xf numFmtId="0" fontId="21" fillId="42" borderId="39" xfId="0" applyFont="1" applyFill="1" applyBorder="1" applyAlignment="1">
      <alignment horizontal="center"/>
    </xf>
    <xf numFmtId="0" fontId="21" fillId="42" borderId="36" xfId="0" applyFont="1" applyFill="1" applyBorder="1" applyAlignment="1">
      <alignment horizontal="center"/>
    </xf>
    <xf numFmtId="0" fontId="21" fillId="42" borderId="34" xfId="0" applyFont="1" applyFill="1" applyBorder="1" applyAlignment="1">
      <alignment horizontal="center"/>
    </xf>
    <xf numFmtId="0" fontId="8" fillId="35" borderId="13" xfId="0" applyFont="1" applyFill="1" applyBorder="1" applyAlignment="1">
      <alignment horizontal="center" vertical="center"/>
    </xf>
    <xf numFmtId="0" fontId="8" fillId="35" borderId="18"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2" xfId="58"/>
    <cellStyle name="Note" xfId="59"/>
    <cellStyle name="Output" xfId="60"/>
    <cellStyle name="Percent" xfId="61"/>
    <cellStyle name="Title" xfId="62"/>
    <cellStyle name="Total" xfId="63"/>
    <cellStyle name="Warning Text" xfId="6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References!A1" /><Relationship Id="rId2" Type="http://schemas.openxmlformats.org/officeDocument/2006/relationships/hyperlink" Target="#Calculation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image" Target="../media/image1.wmf" /><Relationship Id="rId6" Type="http://schemas.openxmlformats.org/officeDocument/2006/relationships/image" Target="../media/image2.wmf" /><Relationship Id="rId7"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2.wmf" /><Relationship Id="rId4" Type="http://schemas.openxmlformats.org/officeDocument/2006/relationships/hyperlink" Target="#'Input-Output'!A1" /><Relationship Id="rId5" Type="http://schemas.openxmlformats.org/officeDocument/2006/relationships/hyperlink" Target="#Calculations!A1" /><Relationship Id="rId6" Type="http://schemas.openxmlformats.org/officeDocument/2006/relationships/hyperlink" Target="#References!A1" /></Relationships>
</file>

<file path=xl/drawings/_rels/drawing3.xml.rels><?xml version="1.0" encoding="utf-8" standalone="yes"?><Relationships xmlns="http://schemas.openxmlformats.org/package/2006/relationships"><Relationship Id="rId1" Type="http://schemas.openxmlformats.org/officeDocument/2006/relationships/hyperlink" Target="#References!A1" /><Relationship Id="rId2" Type="http://schemas.openxmlformats.org/officeDocument/2006/relationships/hyperlink" Target="#Calculation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image" Target="../media/image1.wmf" /><Relationship Id="rId6" Type="http://schemas.openxmlformats.org/officeDocument/2006/relationships/image" Target="../media/image2.wmf" /><Relationship Id="rId7"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hyperlink" Target="#References!A1" /><Relationship Id="rId2" Type="http://schemas.openxmlformats.org/officeDocument/2006/relationships/hyperlink" Target="#Calculation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image" Target="../media/image1.wmf" /><Relationship Id="rId6" Type="http://schemas.openxmlformats.org/officeDocument/2006/relationships/image" Target="../media/image2.wmf" /><Relationship Id="rId7" Type="http://schemas.openxmlformats.org/officeDocument/2006/relationships/image" Target="../media/image3.wmf" /></Relationships>
</file>

<file path=xl/drawings/_rels/drawing5.xml.rels><?xml version="1.0" encoding="utf-8" standalone="yes"?><Relationships xmlns="http://schemas.openxmlformats.org/package/2006/relationships"><Relationship Id="rId1" Type="http://schemas.openxmlformats.org/officeDocument/2006/relationships/hyperlink" Target="#References!A1" /><Relationship Id="rId2" Type="http://schemas.openxmlformats.org/officeDocument/2006/relationships/hyperlink" Target="#Calculation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image" Target="../media/image1.wmf" /><Relationship Id="rId6" Type="http://schemas.openxmlformats.org/officeDocument/2006/relationships/image" Target="../media/image2.wmf" /><Relationship Id="rId7"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10</xdr:row>
      <xdr:rowOff>114300</xdr:rowOff>
    </xdr:from>
    <xdr:to>
      <xdr:col>1</xdr:col>
      <xdr:colOff>1028700</xdr:colOff>
      <xdr:row>12</xdr:row>
      <xdr:rowOff>85725</xdr:rowOff>
    </xdr:to>
    <xdr:sp>
      <xdr:nvSpPr>
        <xdr:cNvPr id="1" name="Rounded Rectangle 20"/>
        <xdr:cNvSpPr>
          <a:spLocks/>
        </xdr:cNvSpPr>
      </xdr:nvSpPr>
      <xdr:spPr>
        <a:xfrm>
          <a:off x="752475" y="2828925"/>
          <a:ext cx="1104900" cy="361950"/>
        </a:xfrm>
        <a:prstGeom prst="roundRect">
          <a:avLst/>
        </a:prstGeom>
        <a:solidFill>
          <a:srgbClr val="254061"/>
        </a:solidFill>
        <a:ln w="25400" cmpd="sng">
          <a:solidFill>
            <a:srgbClr val="25406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714375</xdr:colOff>
      <xdr:row>8</xdr:row>
      <xdr:rowOff>133350</xdr:rowOff>
    </xdr:from>
    <xdr:to>
      <xdr:col>1</xdr:col>
      <xdr:colOff>952500</xdr:colOff>
      <xdr:row>10</xdr:row>
      <xdr:rowOff>0</xdr:rowOff>
    </xdr:to>
    <xdr:sp>
      <xdr:nvSpPr>
        <xdr:cNvPr id="2" name="Rounded Rectangle 18"/>
        <xdr:cNvSpPr>
          <a:spLocks/>
        </xdr:cNvSpPr>
      </xdr:nvSpPr>
      <xdr:spPr>
        <a:xfrm>
          <a:off x="714375" y="2362200"/>
          <a:ext cx="1066800" cy="352425"/>
        </a:xfrm>
        <a:prstGeom prst="roundRect">
          <a:avLst/>
        </a:prstGeom>
        <a:solidFill>
          <a:srgbClr val="558ED5"/>
        </a:solidFill>
        <a:ln w="25400" cmpd="sng">
          <a:solidFill>
            <a:srgbClr val="558E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733425</xdr:colOff>
      <xdr:row>5</xdr:row>
      <xdr:rowOff>314325</xdr:rowOff>
    </xdr:from>
    <xdr:to>
      <xdr:col>1</xdr:col>
      <xdr:colOff>1009650</xdr:colOff>
      <xdr:row>7</xdr:row>
      <xdr:rowOff>0</xdr:rowOff>
    </xdr:to>
    <xdr:sp>
      <xdr:nvSpPr>
        <xdr:cNvPr id="3" name="Rounded Rectangle 17"/>
        <xdr:cNvSpPr>
          <a:spLocks/>
        </xdr:cNvSpPr>
      </xdr:nvSpPr>
      <xdr:spPr>
        <a:xfrm>
          <a:off x="733425" y="1724025"/>
          <a:ext cx="1104900" cy="304800"/>
        </a:xfrm>
        <a:prstGeom prst="roundRect">
          <a:avLst/>
        </a:prstGeom>
        <a:solidFill>
          <a:srgbClr val="8EB4E3"/>
        </a:solidFill>
        <a:ln w="25400" cmpd="sng">
          <a:solidFill>
            <a:srgbClr val="8EB4E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704850</xdr:colOff>
      <xdr:row>4</xdr:row>
      <xdr:rowOff>85725</xdr:rowOff>
    </xdr:from>
    <xdr:to>
      <xdr:col>1</xdr:col>
      <xdr:colOff>1009650</xdr:colOff>
      <xdr:row>5</xdr:row>
      <xdr:rowOff>228600</xdr:rowOff>
    </xdr:to>
    <xdr:sp>
      <xdr:nvSpPr>
        <xdr:cNvPr id="4" name="Rounded Rectangle 15"/>
        <xdr:cNvSpPr>
          <a:spLocks/>
        </xdr:cNvSpPr>
      </xdr:nvSpPr>
      <xdr:spPr>
        <a:xfrm>
          <a:off x="704850" y="1295400"/>
          <a:ext cx="1133475" cy="342900"/>
        </a:xfrm>
        <a:prstGeom prst="roundRect">
          <a:avLst/>
        </a:prstGeom>
        <a:solidFill>
          <a:srgbClr val="C6D9F1"/>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647700</xdr:colOff>
      <xdr:row>10</xdr:row>
      <xdr:rowOff>133350</xdr:rowOff>
    </xdr:from>
    <xdr:to>
      <xdr:col>1</xdr:col>
      <xdr:colOff>1076325</xdr:colOff>
      <xdr:row>12</xdr:row>
      <xdr:rowOff>95250</xdr:rowOff>
    </xdr:to>
    <xdr:sp>
      <xdr:nvSpPr>
        <xdr:cNvPr id="5" name="TextBox 26">
          <a:hlinkClick r:id="rId1"/>
        </xdr:cNvPr>
        <xdr:cNvSpPr txBox="1">
          <a:spLocks noChangeArrowheads="1"/>
        </xdr:cNvSpPr>
      </xdr:nvSpPr>
      <xdr:spPr>
        <a:xfrm>
          <a:off x="647700" y="2847975"/>
          <a:ext cx="1257300" cy="352425"/>
        </a:xfrm>
        <a:prstGeom prst="rect">
          <a:avLst/>
        </a:prstGeom>
        <a:noFill/>
        <a:ln w="9525" cmpd="sng">
          <a:noFill/>
        </a:ln>
      </xdr:spPr>
      <xdr:txBody>
        <a:bodyPr vertOverflow="clip" wrap="square"/>
        <a:p>
          <a:pPr algn="ctr">
            <a:defRPr/>
          </a:pPr>
          <a:r>
            <a:rPr lang="en-US" cap="none" sz="1100" b="0" i="0" u="none" baseline="0">
              <a:solidFill>
                <a:srgbClr val="FFFFFF"/>
              </a:solidFill>
            </a:rPr>
            <a:t>References</a:t>
          </a:r>
        </a:p>
      </xdr:txBody>
    </xdr:sp>
    <xdr:clientData/>
  </xdr:twoCellAnchor>
  <xdr:twoCellAnchor>
    <xdr:from>
      <xdr:col>0</xdr:col>
      <xdr:colOff>733425</xdr:colOff>
      <xdr:row>8</xdr:row>
      <xdr:rowOff>190500</xdr:rowOff>
    </xdr:from>
    <xdr:to>
      <xdr:col>1</xdr:col>
      <xdr:colOff>1152525</xdr:colOff>
      <xdr:row>9</xdr:row>
      <xdr:rowOff>190500</xdr:rowOff>
    </xdr:to>
    <xdr:sp>
      <xdr:nvSpPr>
        <xdr:cNvPr id="6" name="TextBox 28">
          <a:hlinkClick r:id="rId2"/>
        </xdr:cNvPr>
        <xdr:cNvSpPr txBox="1">
          <a:spLocks noChangeArrowheads="1"/>
        </xdr:cNvSpPr>
      </xdr:nvSpPr>
      <xdr:spPr>
        <a:xfrm>
          <a:off x="733425" y="2419350"/>
          <a:ext cx="1247775" cy="247650"/>
        </a:xfrm>
        <a:prstGeom prst="rect">
          <a:avLst/>
        </a:prstGeom>
        <a:noFill/>
        <a:ln w="9525" cmpd="sng">
          <a:noFill/>
        </a:ln>
      </xdr:spPr>
      <xdr:txBody>
        <a:bodyPr vertOverflow="clip" wrap="square"/>
        <a:p>
          <a:pPr algn="ctr">
            <a:defRPr/>
          </a:pPr>
          <a:r>
            <a:rPr lang="en-US" cap="none" sz="1100" b="0" i="0" u="none" baseline="0">
              <a:solidFill>
                <a:srgbClr val="000000"/>
              </a:solidFill>
            </a:rPr>
            <a:t>Calculations</a:t>
          </a:r>
        </a:p>
      </xdr:txBody>
    </xdr:sp>
    <xdr:clientData/>
  </xdr:twoCellAnchor>
  <xdr:twoCellAnchor>
    <xdr:from>
      <xdr:col>0</xdr:col>
      <xdr:colOff>628650</xdr:colOff>
      <xdr:row>5</xdr:row>
      <xdr:rowOff>390525</xdr:rowOff>
    </xdr:from>
    <xdr:to>
      <xdr:col>1</xdr:col>
      <xdr:colOff>1009650</xdr:colOff>
      <xdr:row>7</xdr:row>
      <xdr:rowOff>0</xdr:rowOff>
    </xdr:to>
    <xdr:sp>
      <xdr:nvSpPr>
        <xdr:cNvPr id="7" name="TextBox 29">
          <a:hlinkClick r:id="rId3"/>
        </xdr:cNvPr>
        <xdr:cNvSpPr txBox="1">
          <a:spLocks noChangeArrowheads="1"/>
        </xdr:cNvSpPr>
      </xdr:nvSpPr>
      <xdr:spPr>
        <a:xfrm>
          <a:off x="628650" y="1800225"/>
          <a:ext cx="1209675" cy="228600"/>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9525</xdr:colOff>
      <xdr:row>4</xdr:row>
      <xdr:rowOff>114300</xdr:rowOff>
    </xdr:from>
    <xdr:to>
      <xdr:col>1</xdr:col>
      <xdr:colOff>1038225</xdr:colOff>
      <xdr:row>5</xdr:row>
      <xdr:rowOff>190500</xdr:rowOff>
    </xdr:to>
    <xdr:sp>
      <xdr:nvSpPr>
        <xdr:cNvPr id="8" name="TextBox 30">
          <a:hlinkClick r:id="rId4"/>
        </xdr:cNvPr>
        <xdr:cNvSpPr txBox="1">
          <a:spLocks noChangeArrowheads="1"/>
        </xdr:cNvSpPr>
      </xdr:nvSpPr>
      <xdr:spPr>
        <a:xfrm>
          <a:off x="838200" y="1323975"/>
          <a:ext cx="1028700" cy="276225"/>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editAs="oneCell">
    <xdr:from>
      <xdr:col>2</xdr:col>
      <xdr:colOff>0</xdr:colOff>
      <xdr:row>18</xdr:row>
      <xdr:rowOff>76200</xdr:rowOff>
    </xdr:from>
    <xdr:to>
      <xdr:col>3</xdr:col>
      <xdr:colOff>190500</xdr:colOff>
      <xdr:row>21</xdr:row>
      <xdr:rowOff>152400</xdr:rowOff>
    </xdr:to>
    <xdr:pic>
      <xdr:nvPicPr>
        <xdr:cNvPr id="9" name="Picture 11" descr="Toronto647.wmf"/>
        <xdr:cNvPicPr preferRelativeResize="1">
          <a:picLocks noChangeAspect="1"/>
        </xdr:cNvPicPr>
      </xdr:nvPicPr>
      <xdr:blipFill>
        <a:blip r:embed="rId5"/>
        <a:stretch>
          <a:fillRect/>
        </a:stretch>
      </xdr:blipFill>
      <xdr:spPr>
        <a:xfrm>
          <a:off x="2085975" y="6438900"/>
          <a:ext cx="1762125" cy="590550"/>
        </a:xfrm>
        <a:prstGeom prst="rect">
          <a:avLst/>
        </a:prstGeom>
        <a:noFill/>
        <a:ln w="9525" cmpd="sng">
          <a:noFill/>
        </a:ln>
      </xdr:spPr>
    </xdr:pic>
    <xdr:clientData/>
  </xdr:twoCellAnchor>
  <xdr:twoCellAnchor editAs="oneCell">
    <xdr:from>
      <xdr:col>3</xdr:col>
      <xdr:colOff>3390900</xdr:colOff>
      <xdr:row>18</xdr:row>
      <xdr:rowOff>142875</xdr:rowOff>
    </xdr:from>
    <xdr:to>
      <xdr:col>3</xdr:col>
      <xdr:colOff>4876800</xdr:colOff>
      <xdr:row>21</xdr:row>
      <xdr:rowOff>47625</xdr:rowOff>
    </xdr:to>
    <xdr:pic>
      <xdr:nvPicPr>
        <xdr:cNvPr id="10" name="Picture 13" descr="livegreen_B.wmf"/>
        <xdr:cNvPicPr preferRelativeResize="1">
          <a:picLocks noChangeAspect="1"/>
        </xdr:cNvPicPr>
      </xdr:nvPicPr>
      <xdr:blipFill>
        <a:blip r:embed="rId6"/>
        <a:stretch>
          <a:fillRect/>
        </a:stretch>
      </xdr:blipFill>
      <xdr:spPr>
        <a:xfrm>
          <a:off x="7048500" y="6505575"/>
          <a:ext cx="1485900" cy="419100"/>
        </a:xfrm>
        <a:prstGeom prst="rect">
          <a:avLst/>
        </a:prstGeom>
        <a:noFill/>
        <a:ln w="9525" cmpd="sng">
          <a:noFill/>
        </a:ln>
      </xdr:spPr>
    </xdr:pic>
    <xdr:clientData/>
  </xdr:twoCellAnchor>
  <xdr:twoCellAnchor editAs="oneCell">
    <xdr:from>
      <xdr:col>2</xdr:col>
      <xdr:colOff>0</xdr:colOff>
      <xdr:row>0</xdr:row>
      <xdr:rowOff>0</xdr:rowOff>
    </xdr:from>
    <xdr:to>
      <xdr:col>3</xdr:col>
      <xdr:colOff>923925</xdr:colOff>
      <xdr:row>0</xdr:row>
      <xdr:rowOff>561975</xdr:rowOff>
    </xdr:to>
    <xdr:pic>
      <xdr:nvPicPr>
        <xdr:cNvPr id="11" name="Picture 14" descr="ChemTRAC final logo.wmf"/>
        <xdr:cNvPicPr preferRelativeResize="1">
          <a:picLocks noChangeAspect="1"/>
        </xdr:cNvPicPr>
      </xdr:nvPicPr>
      <xdr:blipFill>
        <a:blip r:embed="rId7"/>
        <a:stretch>
          <a:fillRect/>
        </a:stretch>
      </xdr:blipFill>
      <xdr:spPr>
        <a:xfrm>
          <a:off x="2085975" y="0"/>
          <a:ext cx="24955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0</xdr:row>
      <xdr:rowOff>133350</xdr:rowOff>
    </xdr:from>
    <xdr:to>
      <xdr:col>6</xdr:col>
      <xdr:colOff>47625</xdr:colOff>
      <xdr:row>1</xdr:row>
      <xdr:rowOff>142875</xdr:rowOff>
    </xdr:to>
    <xdr:sp>
      <xdr:nvSpPr>
        <xdr:cNvPr id="1" name="TextBox 1"/>
        <xdr:cNvSpPr txBox="1">
          <a:spLocks noChangeArrowheads="1"/>
        </xdr:cNvSpPr>
      </xdr:nvSpPr>
      <xdr:spPr>
        <a:xfrm>
          <a:off x="5191125" y="133350"/>
          <a:ext cx="2333625"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66CC"/>
              </a:solidFill>
              <a:latin typeface="Calibri"/>
              <a:ea typeface="Calibri"/>
              <a:cs typeface="Calibri"/>
            </a:rPr>
            <a:t>Printing Instructions for this page</a:t>
          </a:r>
          <a:r>
            <a:rPr lang="en-US" cap="none" sz="1100" b="0"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Print as </a:t>
          </a:r>
          <a:r>
            <a:rPr lang="en-US" cap="none" sz="1100" b="1" i="0" u="none" baseline="0">
              <a:solidFill>
                <a:srgbClr val="FF0000"/>
              </a:solidFill>
              <a:latin typeface="Calibri"/>
              <a:ea typeface="Calibri"/>
              <a:cs typeface="Calibri"/>
            </a:rPr>
            <a:t>Landscape</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and Scaling Adjusted to </a:t>
          </a:r>
          <a:r>
            <a:rPr lang="en-US" cap="none" sz="1100" b="1" i="0" u="none" baseline="0">
              <a:solidFill>
                <a:srgbClr val="FF0000"/>
              </a:solidFill>
              <a:latin typeface="Calibri"/>
              <a:ea typeface="Calibri"/>
              <a:cs typeface="Calibri"/>
            </a:rPr>
            <a:t>81%</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1</xdr:col>
      <xdr:colOff>9525</xdr:colOff>
      <xdr:row>0</xdr:row>
      <xdr:rowOff>600075</xdr:rowOff>
    </xdr:from>
    <xdr:to>
      <xdr:col>1</xdr:col>
      <xdr:colOff>1143000</xdr:colOff>
      <xdr:row>2</xdr:row>
      <xdr:rowOff>95250</xdr:rowOff>
    </xdr:to>
    <xdr:sp>
      <xdr:nvSpPr>
        <xdr:cNvPr id="2" name="TextBox 21" descr="Facility Info"/>
        <xdr:cNvSpPr txBox="1">
          <a:spLocks noChangeArrowheads="1"/>
        </xdr:cNvSpPr>
      </xdr:nvSpPr>
      <xdr:spPr>
        <a:xfrm>
          <a:off x="885825" y="600075"/>
          <a:ext cx="1133475" cy="323850"/>
        </a:xfrm>
        <a:prstGeom prst="rect">
          <a:avLst/>
        </a:prstGeom>
        <a:solidFill>
          <a:srgbClr val="558ED5"/>
        </a:solidFill>
        <a:ln w="9525" cmpd="sng">
          <a:noFill/>
        </a:ln>
      </xdr:spPr>
      <xdr:txBody>
        <a:bodyPr vertOverflow="clip" wrap="square" lIns="27432" tIns="22860" rIns="27432" bIns="0" anchor="ctr"/>
        <a:p>
          <a:pPr algn="ctr">
            <a:defRPr/>
          </a:pPr>
          <a:r>
            <a:rPr lang="en-US" cap="none" sz="1100" b="1" i="0" u="none" baseline="0">
              <a:solidFill>
                <a:srgbClr val="FFFFFF"/>
              </a:solidFill>
            </a:rPr>
            <a:t>Facility Info</a:t>
          </a:r>
        </a:p>
      </xdr:txBody>
    </xdr:sp>
    <xdr:clientData/>
  </xdr:twoCellAnchor>
  <xdr:twoCellAnchor editAs="oneCell">
    <xdr:from>
      <xdr:col>2</xdr:col>
      <xdr:colOff>57150</xdr:colOff>
      <xdr:row>0</xdr:row>
      <xdr:rowOff>0</xdr:rowOff>
    </xdr:from>
    <xdr:to>
      <xdr:col>4</xdr:col>
      <xdr:colOff>942975</xdr:colOff>
      <xdr:row>0</xdr:row>
      <xdr:rowOff>571500</xdr:rowOff>
    </xdr:to>
    <xdr:pic>
      <xdr:nvPicPr>
        <xdr:cNvPr id="3" name="Picture 21" descr="ChemTRAC logo"/>
        <xdr:cNvPicPr preferRelativeResize="1">
          <a:picLocks noChangeAspect="1"/>
        </xdr:cNvPicPr>
      </xdr:nvPicPr>
      <xdr:blipFill>
        <a:blip r:embed="rId1"/>
        <a:stretch>
          <a:fillRect/>
        </a:stretch>
      </xdr:blipFill>
      <xdr:spPr>
        <a:xfrm>
          <a:off x="2114550" y="0"/>
          <a:ext cx="2505075" cy="571500"/>
        </a:xfrm>
        <a:prstGeom prst="rect">
          <a:avLst/>
        </a:prstGeom>
        <a:noFill/>
        <a:ln w="9525" cmpd="sng">
          <a:noFill/>
        </a:ln>
      </xdr:spPr>
    </xdr:pic>
    <xdr:clientData/>
  </xdr:twoCellAnchor>
  <xdr:twoCellAnchor editAs="oneCell">
    <xdr:from>
      <xdr:col>2</xdr:col>
      <xdr:colOff>38100</xdr:colOff>
      <xdr:row>13</xdr:row>
      <xdr:rowOff>85725</xdr:rowOff>
    </xdr:from>
    <xdr:to>
      <xdr:col>4</xdr:col>
      <xdr:colOff>428625</xdr:colOff>
      <xdr:row>17</xdr:row>
      <xdr:rowOff>0</xdr:rowOff>
    </xdr:to>
    <xdr:pic>
      <xdr:nvPicPr>
        <xdr:cNvPr id="4" name="Picture 22" descr="City of Toronto logo"/>
        <xdr:cNvPicPr preferRelativeResize="1">
          <a:picLocks noChangeAspect="1"/>
        </xdr:cNvPicPr>
      </xdr:nvPicPr>
      <xdr:blipFill>
        <a:blip r:embed="rId2"/>
        <a:stretch>
          <a:fillRect/>
        </a:stretch>
      </xdr:blipFill>
      <xdr:spPr>
        <a:xfrm>
          <a:off x="2095500" y="3819525"/>
          <a:ext cx="2009775" cy="638175"/>
        </a:xfrm>
        <a:prstGeom prst="rect">
          <a:avLst/>
        </a:prstGeom>
        <a:noFill/>
        <a:ln w="9525" cmpd="sng">
          <a:noFill/>
        </a:ln>
      </xdr:spPr>
    </xdr:pic>
    <xdr:clientData/>
  </xdr:twoCellAnchor>
  <xdr:twoCellAnchor editAs="oneCell">
    <xdr:from>
      <xdr:col>4</xdr:col>
      <xdr:colOff>1571625</xdr:colOff>
      <xdr:row>13</xdr:row>
      <xdr:rowOff>123825</xdr:rowOff>
    </xdr:from>
    <xdr:to>
      <xdr:col>5</xdr:col>
      <xdr:colOff>266700</xdr:colOff>
      <xdr:row>16</xdr:row>
      <xdr:rowOff>152400</xdr:rowOff>
    </xdr:to>
    <xdr:pic>
      <xdr:nvPicPr>
        <xdr:cNvPr id="5" name="Picture 23" descr="Livegreen logo"/>
        <xdr:cNvPicPr preferRelativeResize="1">
          <a:picLocks noChangeAspect="1"/>
        </xdr:cNvPicPr>
      </xdr:nvPicPr>
      <xdr:blipFill>
        <a:blip r:embed="rId3"/>
        <a:stretch>
          <a:fillRect/>
        </a:stretch>
      </xdr:blipFill>
      <xdr:spPr>
        <a:xfrm>
          <a:off x="5248275" y="3857625"/>
          <a:ext cx="2171700" cy="571500"/>
        </a:xfrm>
        <a:prstGeom prst="rect">
          <a:avLst/>
        </a:prstGeom>
        <a:noFill/>
        <a:ln w="9525" cmpd="sng">
          <a:noFill/>
        </a:ln>
      </xdr:spPr>
    </xdr:pic>
    <xdr:clientData/>
  </xdr:twoCellAnchor>
  <xdr:twoCellAnchor>
    <xdr:from>
      <xdr:col>1</xdr:col>
      <xdr:colOff>0</xdr:colOff>
      <xdr:row>7</xdr:row>
      <xdr:rowOff>57150</xdr:rowOff>
    </xdr:from>
    <xdr:to>
      <xdr:col>1</xdr:col>
      <xdr:colOff>1104900</xdr:colOff>
      <xdr:row>8</xdr:row>
      <xdr:rowOff>152400</xdr:rowOff>
    </xdr:to>
    <xdr:sp>
      <xdr:nvSpPr>
        <xdr:cNvPr id="6" name="Rounded Rectangle 20"/>
        <xdr:cNvSpPr>
          <a:spLocks/>
        </xdr:cNvSpPr>
      </xdr:nvSpPr>
      <xdr:spPr>
        <a:xfrm>
          <a:off x="876300" y="2124075"/>
          <a:ext cx="1104900" cy="371475"/>
        </a:xfrm>
        <a:prstGeom prst="roundRect">
          <a:avLst/>
        </a:prstGeom>
        <a:solidFill>
          <a:srgbClr val="254061"/>
        </a:solidFill>
        <a:ln w="25400" cmpd="sng">
          <a:solidFill>
            <a:srgbClr val="25406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xdr:row>
      <xdr:rowOff>190500</xdr:rowOff>
    </xdr:from>
    <xdr:to>
      <xdr:col>1</xdr:col>
      <xdr:colOff>1076325</xdr:colOff>
      <xdr:row>6</xdr:row>
      <xdr:rowOff>190500</xdr:rowOff>
    </xdr:to>
    <xdr:sp>
      <xdr:nvSpPr>
        <xdr:cNvPr id="7" name="Rounded Rectangle 18"/>
        <xdr:cNvSpPr>
          <a:spLocks/>
        </xdr:cNvSpPr>
      </xdr:nvSpPr>
      <xdr:spPr>
        <a:xfrm>
          <a:off x="876300" y="1657350"/>
          <a:ext cx="1076325" cy="342900"/>
        </a:xfrm>
        <a:prstGeom prst="roundRect">
          <a:avLst/>
        </a:prstGeom>
        <a:solidFill>
          <a:srgbClr val="558ED5"/>
        </a:solidFill>
        <a:ln w="25400" cmpd="sng">
          <a:solidFill>
            <a:srgbClr val="558E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3</xdr:row>
      <xdr:rowOff>0</xdr:rowOff>
    </xdr:from>
    <xdr:to>
      <xdr:col>1</xdr:col>
      <xdr:colOff>1133475</xdr:colOff>
      <xdr:row>4</xdr:row>
      <xdr:rowOff>133350</xdr:rowOff>
    </xdr:to>
    <xdr:sp>
      <xdr:nvSpPr>
        <xdr:cNvPr id="8" name="Rounded Rectangle 17"/>
        <xdr:cNvSpPr>
          <a:spLocks/>
        </xdr:cNvSpPr>
      </xdr:nvSpPr>
      <xdr:spPr>
        <a:xfrm>
          <a:off x="895350" y="1000125"/>
          <a:ext cx="1104900" cy="314325"/>
        </a:xfrm>
        <a:prstGeom prst="roundRect">
          <a:avLst/>
        </a:prstGeom>
        <a:solidFill>
          <a:srgbClr val="8EB4E3"/>
        </a:solidFill>
        <a:ln w="25400" cmpd="sng">
          <a:solidFill>
            <a:srgbClr val="8EB4E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857250</xdr:colOff>
      <xdr:row>3</xdr:row>
      <xdr:rowOff>19050</xdr:rowOff>
    </xdr:from>
    <xdr:to>
      <xdr:col>2</xdr:col>
      <xdr:colOff>9525</xdr:colOff>
      <xdr:row>4</xdr:row>
      <xdr:rowOff>85725</xdr:rowOff>
    </xdr:to>
    <xdr:sp>
      <xdr:nvSpPr>
        <xdr:cNvPr id="9" name="TextBox 23">
          <a:hlinkClick r:id="rId4"/>
        </xdr:cNvPr>
        <xdr:cNvSpPr txBox="1">
          <a:spLocks noChangeArrowheads="1"/>
        </xdr:cNvSpPr>
      </xdr:nvSpPr>
      <xdr:spPr>
        <a:xfrm>
          <a:off x="857250" y="1019175"/>
          <a:ext cx="1209675" cy="247650"/>
        </a:xfrm>
        <a:prstGeom prst="rect">
          <a:avLst/>
        </a:prstGeom>
        <a:noFill/>
        <a:ln w="9525" cmpd="sng">
          <a:noFill/>
        </a:ln>
      </xdr:spPr>
      <xdr:txBody>
        <a:bodyPr vertOverflow="clip" wrap="square"/>
        <a:p>
          <a:pPr algn="ctr">
            <a:defRPr/>
          </a:pPr>
          <a:r>
            <a:rPr lang="en-US" cap="none" sz="1100" b="0" i="0" u="none" baseline="0">
              <a:solidFill>
                <a:srgbClr val="000000"/>
              </a:solidFill>
            </a:rPr>
            <a:t>Input/Output</a:t>
          </a:r>
        </a:p>
      </xdr:txBody>
    </xdr:sp>
    <xdr:clientData/>
  </xdr:twoCellAnchor>
  <xdr:twoCellAnchor>
    <xdr:from>
      <xdr:col>0</xdr:col>
      <xdr:colOff>752475</xdr:colOff>
      <xdr:row>5</xdr:row>
      <xdr:rowOff>238125</xdr:rowOff>
    </xdr:from>
    <xdr:to>
      <xdr:col>1</xdr:col>
      <xdr:colOff>1162050</xdr:colOff>
      <xdr:row>6</xdr:row>
      <xdr:rowOff>142875</xdr:rowOff>
    </xdr:to>
    <xdr:sp>
      <xdr:nvSpPr>
        <xdr:cNvPr id="10" name="TextBox 24">
          <a:hlinkClick r:id="rId5"/>
        </xdr:cNvPr>
        <xdr:cNvSpPr txBox="1">
          <a:spLocks noChangeArrowheads="1"/>
        </xdr:cNvSpPr>
      </xdr:nvSpPr>
      <xdr:spPr>
        <a:xfrm>
          <a:off x="752475" y="1704975"/>
          <a:ext cx="1285875" cy="247650"/>
        </a:xfrm>
        <a:prstGeom prst="rect">
          <a:avLst/>
        </a:prstGeom>
        <a:noFill/>
        <a:ln w="9525" cmpd="sng">
          <a:noFill/>
        </a:ln>
      </xdr:spPr>
      <xdr:txBody>
        <a:bodyPr vertOverflow="clip" wrap="square"/>
        <a:p>
          <a:pPr algn="ctr">
            <a:defRPr/>
          </a:pPr>
          <a:r>
            <a:rPr lang="en-US" cap="none" sz="1100" b="0" i="0" u="none" baseline="0">
              <a:solidFill>
                <a:srgbClr val="000000"/>
              </a:solidFill>
            </a:rPr>
            <a:t>Calculations</a:t>
          </a:r>
        </a:p>
      </xdr:txBody>
    </xdr:sp>
    <xdr:clientData/>
  </xdr:twoCellAnchor>
  <xdr:twoCellAnchor>
    <xdr:from>
      <xdr:col>0</xdr:col>
      <xdr:colOff>762000</xdr:colOff>
      <xdr:row>7</xdr:row>
      <xdr:rowOff>114300</xdr:rowOff>
    </xdr:from>
    <xdr:to>
      <xdr:col>1</xdr:col>
      <xdr:colOff>1143000</xdr:colOff>
      <xdr:row>8</xdr:row>
      <xdr:rowOff>209550</xdr:rowOff>
    </xdr:to>
    <xdr:sp>
      <xdr:nvSpPr>
        <xdr:cNvPr id="11" name="TextBox 25">
          <a:hlinkClick r:id="rId6"/>
        </xdr:cNvPr>
        <xdr:cNvSpPr txBox="1">
          <a:spLocks noChangeArrowheads="1"/>
        </xdr:cNvSpPr>
      </xdr:nvSpPr>
      <xdr:spPr>
        <a:xfrm>
          <a:off x="762000" y="2181225"/>
          <a:ext cx="1257300" cy="371475"/>
        </a:xfrm>
        <a:prstGeom prst="rect">
          <a:avLst/>
        </a:prstGeom>
        <a:noFill/>
        <a:ln w="9525" cmpd="sng">
          <a:noFill/>
        </a:ln>
      </xdr:spPr>
      <xdr:txBody>
        <a:bodyPr vertOverflow="clip" wrap="square"/>
        <a:p>
          <a:pPr algn="ctr">
            <a:defRPr/>
          </a:pPr>
          <a:r>
            <a:rPr lang="en-US" cap="none" sz="1100" b="0" i="0" u="none" baseline="0">
              <a:solidFill>
                <a:srgbClr val="FFFFFF"/>
              </a:solidFill>
            </a:rPr>
            <a:t>References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9</xdr:row>
      <xdr:rowOff>38100</xdr:rowOff>
    </xdr:from>
    <xdr:to>
      <xdr:col>1</xdr:col>
      <xdr:colOff>904875</xdr:colOff>
      <xdr:row>9</xdr:row>
      <xdr:rowOff>371475</xdr:rowOff>
    </xdr:to>
    <xdr:sp>
      <xdr:nvSpPr>
        <xdr:cNvPr id="1" name="Rounded Rectangle 20"/>
        <xdr:cNvSpPr>
          <a:spLocks/>
        </xdr:cNvSpPr>
      </xdr:nvSpPr>
      <xdr:spPr>
        <a:xfrm>
          <a:off x="685800" y="2695575"/>
          <a:ext cx="1095375" cy="333375"/>
        </a:xfrm>
        <a:prstGeom prst="roundRect">
          <a:avLst/>
        </a:prstGeom>
        <a:solidFill>
          <a:srgbClr val="254061"/>
        </a:solidFill>
        <a:ln w="25400" cmpd="sng">
          <a:solidFill>
            <a:srgbClr val="25406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733425</xdr:colOff>
      <xdr:row>7</xdr:row>
      <xdr:rowOff>266700</xdr:rowOff>
    </xdr:from>
    <xdr:to>
      <xdr:col>1</xdr:col>
      <xdr:colOff>933450</xdr:colOff>
      <xdr:row>8</xdr:row>
      <xdr:rowOff>104775</xdr:rowOff>
    </xdr:to>
    <xdr:sp>
      <xdr:nvSpPr>
        <xdr:cNvPr id="2" name="Rounded Rectangle 18"/>
        <xdr:cNvSpPr>
          <a:spLocks/>
        </xdr:cNvSpPr>
      </xdr:nvSpPr>
      <xdr:spPr>
        <a:xfrm>
          <a:off x="733425" y="2228850"/>
          <a:ext cx="1076325" cy="333375"/>
        </a:xfrm>
        <a:prstGeom prst="roundRect">
          <a:avLst/>
        </a:prstGeom>
        <a:solidFill>
          <a:srgbClr val="558ED5"/>
        </a:solidFill>
        <a:ln w="25400" cmpd="sng">
          <a:solidFill>
            <a:srgbClr val="558E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714375</xdr:colOff>
      <xdr:row>6</xdr:row>
      <xdr:rowOff>47625</xdr:rowOff>
    </xdr:from>
    <xdr:to>
      <xdr:col>1</xdr:col>
      <xdr:colOff>1000125</xdr:colOff>
      <xdr:row>7</xdr:row>
      <xdr:rowOff>85725</xdr:rowOff>
    </xdr:to>
    <xdr:sp>
      <xdr:nvSpPr>
        <xdr:cNvPr id="3" name="Rounded Rectangle 17"/>
        <xdr:cNvSpPr>
          <a:spLocks/>
        </xdr:cNvSpPr>
      </xdr:nvSpPr>
      <xdr:spPr>
        <a:xfrm>
          <a:off x="714375" y="1628775"/>
          <a:ext cx="1162050" cy="419100"/>
        </a:xfrm>
        <a:prstGeom prst="roundRect">
          <a:avLst/>
        </a:prstGeom>
        <a:solidFill>
          <a:srgbClr val="953735"/>
        </a:solidFill>
        <a:ln w="254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714375</xdr:colOff>
      <xdr:row>5</xdr:row>
      <xdr:rowOff>47625</xdr:rowOff>
    </xdr:from>
    <xdr:to>
      <xdr:col>1</xdr:col>
      <xdr:colOff>1000125</xdr:colOff>
      <xdr:row>5</xdr:row>
      <xdr:rowOff>371475</xdr:rowOff>
    </xdr:to>
    <xdr:sp>
      <xdr:nvSpPr>
        <xdr:cNvPr id="4" name="Rounded Rectangle 15"/>
        <xdr:cNvSpPr>
          <a:spLocks/>
        </xdr:cNvSpPr>
      </xdr:nvSpPr>
      <xdr:spPr>
        <a:xfrm>
          <a:off x="714375" y="1200150"/>
          <a:ext cx="1162050" cy="333375"/>
        </a:xfrm>
        <a:prstGeom prst="roundRect">
          <a:avLst/>
        </a:prstGeom>
        <a:solidFill>
          <a:srgbClr val="C6D9F1"/>
        </a:solidFill>
        <a:ln w="25400" cmpd="sng">
          <a:solidFill>
            <a:srgbClr val="C6D9F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619125</xdr:colOff>
      <xdr:row>9</xdr:row>
      <xdr:rowOff>85725</xdr:rowOff>
    </xdr:from>
    <xdr:to>
      <xdr:col>1</xdr:col>
      <xdr:colOff>1038225</xdr:colOff>
      <xdr:row>9</xdr:row>
      <xdr:rowOff>352425</xdr:rowOff>
    </xdr:to>
    <xdr:sp>
      <xdr:nvSpPr>
        <xdr:cNvPr id="5" name="TextBox 26">
          <a:hlinkClick r:id="rId1"/>
        </xdr:cNvPr>
        <xdr:cNvSpPr txBox="1">
          <a:spLocks noChangeArrowheads="1"/>
        </xdr:cNvSpPr>
      </xdr:nvSpPr>
      <xdr:spPr>
        <a:xfrm>
          <a:off x="619125" y="2743200"/>
          <a:ext cx="1295400" cy="266700"/>
        </a:xfrm>
        <a:prstGeom prst="rect">
          <a:avLst/>
        </a:prstGeom>
        <a:noFill/>
        <a:ln w="9525" cmpd="sng">
          <a:noFill/>
        </a:ln>
      </xdr:spPr>
      <xdr:txBody>
        <a:bodyPr vertOverflow="clip" wrap="square"/>
        <a:p>
          <a:pPr algn="ctr">
            <a:defRPr/>
          </a:pPr>
          <a:r>
            <a:rPr lang="en-US" cap="none" sz="1100" b="0" i="0" u="none" baseline="0">
              <a:solidFill>
                <a:srgbClr val="FFFFFF"/>
              </a:solidFill>
            </a:rPr>
            <a:t>References</a:t>
          </a:r>
        </a:p>
      </xdr:txBody>
    </xdr:sp>
    <xdr:clientData/>
  </xdr:twoCellAnchor>
  <xdr:twoCellAnchor>
    <xdr:from>
      <xdr:col>0</xdr:col>
      <xdr:colOff>628650</xdr:colOff>
      <xdr:row>7</xdr:row>
      <xdr:rowOff>314325</xdr:rowOff>
    </xdr:from>
    <xdr:to>
      <xdr:col>1</xdr:col>
      <xdr:colOff>1038225</xdr:colOff>
      <xdr:row>8</xdr:row>
      <xdr:rowOff>66675</xdr:rowOff>
    </xdr:to>
    <xdr:sp>
      <xdr:nvSpPr>
        <xdr:cNvPr id="6" name="TextBox 28">
          <a:hlinkClick r:id="rId2"/>
        </xdr:cNvPr>
        <xdr:cNvSpPr txBox="1">
          <a:spLocks noChangeArrowheads="1"/>
        </xdr:cNvSpPr>
      </xdr:nvSpPr>
      <xdr:spPr>
        <a:xfrm>
          <a:off x="628650" y="2276475"/>
          <a:ext cx="1285875" cy="247650"/>
        </a:xfrm>
        <a:prstGeom prst="rect">
          <a:avLst/>
        </a:prstGeom>
        <a:noFill/>
        <a:ln w="9525" cmpd="sng">
          <a:noFill/>
        </a:ln>
      </xdr:spPr>
      <xdr:txBody>
        <a:bodyPr vertOverflow="clip" wrap="square"/>
        <a:p>
          <a:pPr algn="ctr">
            <a:defRPr/>
          </a:pPr>
          <a:r>
            <a:rPr lang="en-US" cap="none" sz="1100" b="0" i="0" u="none" baseline="0">
              <a:solidFill>
                <a:srgbClr val="000000"/>
              </a:solidFill>
            </a:rPr>
            <a:t>Calculations</a:t>
          </a:r>
        </a:p>
      </xdr:txBody>
    </xdr:sp>
    <xdr:clientData/>
  </xdr:twoCellAnchor>
  <xdr:twoCellAnchor>
    <xdr:from>
      <xdr:col>0</xdr:col>
      <xdr:colOff>581025</xdr:colOff>
      <xdr:row>6</xdr:row>
      <xdr:rowOff>95250</xdr:rowOff>
    </xdr:from>
    <xdr:to>
      <xdr:col>1</xdr:col>
      <xdr:colOff>981075</xdr:colOff>
      <xdr:row>6</xdr:row>
      <xdr:rowOff>266700</xdr:rowOff>
    </xdr:to>
    <xdr:sp>
      <xdr:nvSpPr>
        <xdr:cNvPr id="7" name="TextBox 29">
          <a:hlinkClick r:id="rId3"/>
        </xdr:cNvPr>
        <xdr:cNvSpPr txBox="1">
          <a:spLocks noChangeArrowheads="1"/>
        </xdr:cNvSpPr>
      </xdr:nvSpPr>
      <xdr:spPr>
        <a:xfrm>
          <a:off x="581025" y="1676400"/>
          <a:ext cx="1276350" cy="171450"/>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0</xdr:col>
      <xdr:colOff>571500</xdr:colOff>
      <xdr:row>5</xdr:row>
      <xdr:rowOff>95250</xdr:rowOff>
    </xdr:from>
    <xdr:to>
      <xdr:col>1</xdr:col>
      <xdr:colOff>981075</xdr:colOff>
      <xdr:row>5</xdr:row>
      <xdr:rowOff>352425</xdr:rowOff>
    </xdr:to>
    <xdr:sp>
      <xdr:nvSpPr>
        <xdr:cNvPr id="8" name="TextBox 30">
          <a:hlinkClick r:id="rId4"/>
        </xdr:cNvPr>
        <xdr:cNvSpPr txBox="1">
          <a:spLocks noChangeArrowheads="1"/>
        </xdr:cNvSpPr>
      </xdr:nvSpPr>
      <xdr:spPr>
        <a:xfrm>
          <a:off x="571500" y="1247775"/>
          <a:ext cx="1285875" cy="257175"/>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editAs="oneCell">
    <xdr:from>
      <xdr:col>2</xdr:col>
      <xdr:colOff>0</xdr:colOff>
      <xdr:row>41</xdr:row>
      <xdr:rowOff>0</xdr:rowOff>
    </xdr:from>
    <xdr:to>
      <xdr:col>3</xdr:col>
      <xdr:colOff>1171575</xdr:colOff>
      <xdr:row>43</xdr:row>
      <xdr:rowOff>152400</xdr:rowOff>
    </xdr:to>
    <xdr:pic>
      <xdr:nvPicPr>
        <xdr:cNvPr id="9" name="Picture 11" descr="Toronto647.wmf"/>
        <xdr:cNvPicPr preferRelativeResize="1">
          <a:picLocks noChangeAspect="1"/>
        </xdr:cNvPicPr>
      </xdr:nvPicPr>
      <xdr:blipFill>
        <a:blip r:embed="rId5"/>
        <a:stretch>
          <a:fillRect/>
        </a:stretch>
      </xdr:blipFill>
      <xdr:spPr>
        <a:xfrm>
          <a:off x="1952625" y="11029950"/>
          <a:ext cx="1781175" cy="552450"/>
        </a:xfrm>
        <a:prstGeom prst="rect">
          <a:avLst/>
        </a:prstGeom>
        <a:noFill/>
        <a:ln w="9525" cmpd="sng">
          <a:noFill/>
        </a:ln>
      </xdr:spPr>
    </xdr:pic>
    <xdr:clientData/>
  </xdr:twoCellAnchor>
  <xdr:twoCellAnchor editAs="oneCell">
    <xdr:from>
      <xdr:col>6</xdr:col>
      <xdr:colOff>847725</xdr:colOff>
      <xdr:row>41</xdr:row>
      <xdr:rowOff>66675</xdr:rowOff>
    </xdr:from>
    <xdr:to>
      <xdr:col>9</xdr:col>
      <xdr:colOff>38100</xdr:colOff>
      <xdr:row>43</xdr:row>
      <xdr:rowOff>171450</xdr:rowOff>
    </xdr:to>
    <xdr:pic>
      <xdr:nvPicPr>
        <xdr:cNvPr id="10" name="Picture 13" descr="livegreen_B.wmf"/>
        <xdr:cNvPicPr preferRelativeResize="1">
          <a:picLocks noChangeAspect="1"/>
        </xdr:cNvPicPr>
      </xdr:nvPicPr>
      <xdr:blipFill>
        <a:blip r:embed="rId6"/>
        <a:stretch>
          <a:fillRect/>
        </a:stretch>
      </xdr:blipFill>
      <xdr:spPr>
        <a:xfrm>
          <a:off x="9906000" y="11096625"/>
          <a:ext cx="1752600" cy="504825"/>
        </a:xfrm>
        <a:prstGeom prst="rect">
          <a:avLst/>
        </a:prstGeom>
        <a:noFill/>
        <a:ln w="9525" cmpd="sng">
          <a:noFill/>
        </a:ln>
      </xdr:spPr>
    </xdr:pic>
    <xdr:clientData/>
  </xdr:twoCellAnchor>
  <xdr:twoCellAnchor editAs="oneCell">
    <xdr:from>
      <xdr:col>2</xdr:col>
      <xdr:colOff>0</xdr:colOff>
      <xdr:row>0</xdr:row>
      <xdr:rowOff>0</xdr:rowOff>
    </xdr:from>
    <xdr:to>
      <xdr:col>3</xdr:col>
      <xdr:colOff>1895475</xdr:colOff>
      <xdr:row>1</xdr:row>
      <xdr:rowOff>47625</xdr:rowOff>
    </xdr:to>
    <xdr:pic>
      <xdr:nvPicPr>
        <xdr:cNvPr id="11" name="Picture 14" descr="ChemTRAC final logo.wmf"/>
        <xdr:cNvPicPr preferRelativeResize="1">
          <a:picLocks noChangeAspect="1"/>
        </xdr:cNvPicPr>
      </xdr:nvPicPr>
      <xdr:blipFill>
        <a:blip r:embed="rId7"/>
        <a:stretch>
          <a:fillRect/>
        </a:stretch>
      </xdr:blipFill>
      <xdr:spPr>
        <a:xfrm>
          <a:off x="1952625" y="0"/>
          <a:ext cx="2505075"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9</xdr:row>
      <xdr:rowOff>504825</xdr:rowOff>
    </xdr:from>
    <xdr:to>
      <xdr:col>0</xdr:col>
      <xdr:colOff>1733550</xdr:colOff>
      <xdr:row>11</xdr:row>
      <xdr:rowOff>38100</xdr:rowOff>
    </xdr:to>
    <xdr:sp>
      <xdr:nvSpPr>
        <xdr:cNvPr id="1" name="Rounded Rectangle 18"/>
        <xdr:cNvSpPr>
          <a:spLocks/>
        </xdr:cNvSpPr>
      </xdr:nvSpPr>
      <xdr:spPr>
        <a:xfrm>
          <a:off x="704850" y="3067050"/>
          <a:ext cx="1028700" cy="342900"/>
        </a:xfrm>
        <a:prstGeom prst="roundRect">
          <a:avLst/>
        </a:prstGeom>
        <a:solidFill>
          <a:srgbClr val="558ED5"/>
        </a:solidFill>
        <a:ln w="254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11</xdr:row>
      <xdr:rowOff>123825</xdr:rowOff>
    </xdr:from>
    <xdr:to>
      <xdr:col>0</xdr:col>
      <xdr:colOff>1724025</xdr:colOff>
      <xdr:row>13</xdr:row>
      <xdr:rowOff>47625</xdr:rowOff>
    </xdr:to>
    <xdr:sp>
      <xdr:nvSpPr>
        <xdr:cNvPr id="2" name="Rounded Rectangle 20"/>
        <xdr:cNvSpPr>
          <a:spLocks/>
        </xdr:cNvSpPr>
      </xdr:nvSpPr>
      <xdr:spPr>
        <a:xfrm>
          <a:off x="695325" y="3495675"/>
          <a:ext cx="1028700" cy="314325"/>
        </a:xfrm>
        <a:prstGeom prst="roundRect">
          <a:avLst/>
        </a:prstGeom>
        <a:solidFill>
          <a:srgbClr val="254061"/>
        </a:solidFill>
        <a:ln w="25400" cmpd="sng">
          <a:solidFill>
            <a:srgbClr val="25406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704850</xdr:colOff>
      <xdr:row>6</xdr:row>
      <xdr:rowOff>0</xdr:rowOff>
    </xdr:from>
    <xdr:to>
      <xdr:col>0</xdr:col>
      <xdr:colOff>1733550</xdr:colOff>
      <xdr:row>6</xdr:row>
      <xdr:rowOff>333375</xdr:rowOff>
    </xdr:to>
    <xdr:sp>
      <xdr:nvSpPr>
        <xdr:cNvPr id="3" name="Rounded Rectangle 17"/>
        <xdr:cNvSpPr>
          <a:spLocks/>
        </xdr:cNvSpPr>
      </xdr:nvSpPr>
      <xdr:spPr>
        <a:xfrm>
          <a:off x="704850" y="1666875"/>
          <a:ext cx="1028700" cy="333375"/>
        </a:xfrm>
        <a:prstGeom prst="roundRect">
          <a:avLst/>
        </a:prstGeom>
        <a:solidFill>
          <a:srgbClr val="8EB4E3"/>
        </a:solidFill>
        <a:ln w="25400" cmpd="sng">
          <a:solidFill>
            <a:srgbClr val="8EB4E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704850</xdr:colOff>
      <xdr:row>5</xdr:row>
      <xdr:rowOff>28575</xdr:rowOff>
    </xdr:from>
    <xdr:to>
      <xdr:col>0</xdr:col>
      <xdr:colOff>1733550</xdr:colOff>
      <xdr:row>5</xdr:row>
      <xdr:rowOff>361950</xdr:rowOff>
    </xdr:to>
    <xdr:sp>
      <xdr:nvSpPr>
        <xdr:cNvPr id="4" name="Rounded Rectangle 15"/>
        <xdr:cNvSpPr>
          <a:spLocks/>
        </xdr:cNvSpPr>
      </xdr:nvSpPr>
      <xdr:spPr>
        <a:xfrm>
          <a:off x="704850" y="1257300"/>
          <a:ext cx="1028700" cy="333375"/>
        </a:xfrm>
        <a:prstGeom prst="roundRect">
          <a:avLst/>
        </a:prstGeom>
        <a:solidFill>
          <a:srgbClr val="C6D9F1"/>
        </a:solidFill>
        <a:ln w="25400" cmpd="sng">
          <a:solidFill>
            <a:srgbClr val="C6D9F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695325</xdr:colOff>
      <xdr:row>11</xdr:row>
      <xdr:rowOff>161925</xdr:rowOff>
    </xdr:from>
    <xdr:to>
      <xdr:col>0</xdr:col>
      <xdr:colOff>1685925</xdr:colOff>
      <xdr:row>13</xdr:row>
      <xdr:rowOff>19050</xdr:rowOff>
    </xdr:to>
    <xdr:sp>
      <xdr:nvSpPr>
        <xdr:cNvPr id="5" name="TextBox 26">
          <a:hlinkClick r:id="rId1"/>
        </xdr:cNvPr>
        <xdr:cNvSpPr txBox="1">
          <a:spLocks noChangeArrowheads="1"/>
        </xdr:cNvSpPr>
      </xdr:nvSpPr>
      <xdr:spPr>
        <a:xfrm>
          <a:off x="695325" y="3533775"/>
          <a:ext cx="990600" cy="247650"/>
        </a:xfrm>
        <a:prstGeom prst="rect">
          <a:avLst/>
        </a:prstGeom>
        <a:noFill/>
        <a:ln w="9525" cmpd="sng">
          <a:noFill/>
        </a:ln>
      </xdr:spPr>
      <xdr:txBody>
        <a:bodyPr vertOverflow="clip" wrap="square"/>
        <a:p>
          <a:pPr algn="ctr">
            <a:defRPr/>
          </a:pPr>
          <a:r>
            <a:rPr lang="en-US" cap="none" sz="1100" b="0" i="0" u="none" baseline="0">
              <a:solidFill>
                <a:srgbClr val="FFFFFF"/>
              </a:solidFill>
            </a:rPr>
            <a:t>References</a:t>
          </a:r>
        </a:p>
      </xdr:txBody>
    </xdr:sp>
    <xdr:clientData/>
  </xdr:twoCellAnchor>
  <xdr:twoCellAnchor>
    <xdr:from>
      <xdr:col>0</xdr:col>
      <xdr:colOff>771525</xdr:colOff>
      <xdr:row>9</xdr:row>
      <xdr:rowOff>542925</xdr:rowOff>
    </xdr:from>
    <xdr:to>
      <xdr:col>0</xdr:col>
      <xdr:colOff>1695450</xdr:colOff>
      <xdr:row>10</xdr:row>
      <xdr:rowOff>161925</xdr:rowOff>
    </xdr:to>
    <xdr:sp>
      <xdr:nvSpPr>
        <xdr:cNvPr id="6" name="TextBox 28">
          <a:hlinkClick r:id="rId2"/>
        </xdr:cNvPr>
        <xdr:cNvSpPr txBox="1">
          <a:spLocks noChangeArrowheads="1"/>
        </xdr:cNvSpPr>
      </xdr:nvSpPr>
      <xdr:spPr>
        <a:xfrm>
          <a:off x="771525" y="3105150"/>
          <a:ext cx="923925" cy="228600"/>
        </a:xfrm>
        <a:prstGeom prst="rect">
          <a:avLst/>
        </a:prstGeom>
        <a:noFill/>
        <a:ln w="9525" cmpd="sng">
          <a:noFill/>
        </a:ln>
      </xdr:spPr>
      <xdr:txBody>
        <a:bodyPr vertOverflow="clip" wrap="square"/>
        <a:p>
          <a:pPr algn="ctr">
            <a:defRPr/>
          </a:pPr>
          <a:r>
            <a:rPr lang="en-US" cap="none" sz="1100" b="0" i="0" u="none" baseline="0">
              <a:solidFill>
                <a:srgbClr val="000000"/>
              </a:solidFill>
            </a:rPr>
            <a:t>Calculations</a:t>
          </a:r>
        </a:p>
      </xdr:txBody>
    </xdr:sp>
    <xdr:clientData/>
  </xdr:twoCellAnchor>
  <xdr:twoCellAnchor>
    <xdr:from>
      <xdr:col>0</xdr:col>
      <xdr:colOff>723900</xdr:colOff>
      <xdr:row>6</xdr:row>
      <xdr:rowOff>47625</xdr:rowOff>
    </xdr:from>
    <xdr:to>
      <xdr:col>0</xdr:col>
      <xdr:colOff>1733550</xdr:colOff>
      <xdr:row>6</xdr:row>
      <xdr:rowOff>400050</xdr:rowOff>
    </xdr:to>
    <xdr:sp>
      <xdr:nvSpPr>
        <xdr:cNvPr id="7" name="TextBox 29">
          <a:hlinkClick r:id="rId3"/>
        </xdr:cNvPr>
        <xdr:cNvSpPr txBox="1">
          <a:spLocks noChangeArrowheads="1"/>
        </xdr:cNvSpPr>
      </xdr:nvSpPr>
      <xdr:spPr>
        <a:xfrm>
          <a:off x="723900" y="1714500"/>
          <a:ext cx="1009650" cy="352425"/>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0</xdr:col>
      <xdr:colOff>733425</xdr:colOff>
      <xdr:row>5</xdr:row>
      <xdr:rowOff>66675</xdr:rowOff>
    </xdr:from>
    <xdr:to>
      <xdr:col>0</xdr:col>
      <xdr:colOff>1762125</xdr:colOff>
      <xdr:row>5</xdr:row>
      <xdr:rowOff>323850</xdr:rowOff>
    </xdr:to>
    <xdr:sp>
      <xdr:nvSpPr>
        <xdr:cNvPr id="8" name="TextBox 30">
          <a:hlinkClick r:id="rId4"/>
        </xdr:cNvPr>
        <xdr:cNvSpPr txBox="1">
          <a:spLocks noChangeArrowheads="1"/>
        </xdr:cNvSpPr>
      </xdr:nvSpPr>
      <xdr:spPr>
        <a:xfrm>
          <a:off x="733425" y="1295400"/>
          <a:ext cx="1028700" cy="247650"/>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editAs="oneCell">
    <xdr:from>
      <xdr:col>1</xdr:col>
      <xdr:colOff>0</xdr:colOff>
      <xdr:row>132</xdr:row>
      <xdr:rowOff>123825</xdr:rowOff>
    </xdr:from>
    <xdr:to>
      <xdr:col>1</xdr:col>
      <xdr:colOff>1771650</xdr:colOff>
      <xdr:row>135</xdr:row>
      <xdr:rowOff>76200</xdr:rowOff>
    </xdr:to>
    <xdr:pic>
      <xdr:nvPicPr>
        <xdr:cNvPr id="9" name="Picture 11" descr="Toronto647.wmf"/>
        <xdr:cNvPicPr preferRelativeResize="1">
          <a:picLocks noChangeAspect="1"/>
        </xdr:cNvPicPr>
      </xdr:nvPicPr>
      <xdr:blipFill>
        <a:blip r:embed="rId5"/>
        <a:stretch>
          <a:fillRect/>
        </a:stretch>
      </xdr:blipFill>
      <xdr:spPr>
        <a:xfrm>
          <a:off x="1828800" y="27832050"/>
          <a:ext cx="1771650" cy="552450"/>
        </a:xfrm>
        <a:prstGeom prst="rect">
          <a:avLst/>
        </a:prstGeom>
        <a:noFill/>
        <a:ln w="9525" cmpd="sng">
          <a:noFill/>
        </a:ln>
      </xdr:spPr>
    </xdr:pic>
    <xdr:clientData/>
  </xdr:twoCellAnchor>
  <xdr:twoCellAnchor editAs="oneCell">
    <xdr:from>
      <xdr:col>14</xdr:col>
      <xdr:colOff>466725</xdr:colOff>
      <xdr:row>132</xdr:row>
      <xdr:rowOff>104775</xdr:rowOff>
    </xdr:from>
    <xdr:to>
      <xdr:col>17</xdr:col>
      <xdr:colOff>581025</xdr:colOff>
      <xdr:row>135</xdr:row>
      <xdr:rowOff>9525</xdr:rowOff>
    </xdr:to>
    <xdr:pic>
      <xdr:nvPicPr>
        <xdr:cNvPr id="10" name="Picture 13" descr="livegreen_B.wmf"/>
        <xdr:cNvPicPr preferRelativeResize="1">
          <a:picLocks noChangeAspect="1"/>
        </xdr:cNvPicPr>
      </xdr:nvPicPr>
      <xdr:blipFill>
        <a:blip r:embed="rId6"/>
        <a:stretch>
          <a:fillRect/>
        </a:stretch>
      </xdr:blipFill>
      <xdr:spPr>
        <a:xfrm>
          <a:off x="13363575" y="27813000"/>
          <a:ext cx="1762125" cy="504825"/>
        </a:xfrm>
        <a:prstGeom prst="rect">
          <a:avLst/>
        </a:prstGeom>
        <a:noFill/>
        <a:ln w="9525" cmpd="sng">
          <a:noFill/>
        </a:ln>
      </xdr:spPr>
    </xdr:pic>
    <xdr:clientData/>
  </xdr:twoCellAnchor>
  <xdr:twoCellAnchor editAs="oneCell">
    <xdr:from>
      <xdr:col>1</xdr:col>
      <xdr:colOff>0</xdr:colOff>
      <xdr:row>0</xdr:row>
      <xdr:rowOff>0</xdr:rowOff>
    </xdr:from>
    <xdr:to>
      <xdr:col>1</xdr:col>
      <xdr:colOff>2495550</xdr:colOff>
      <xdr:row>0</xdr:row>
      <xdr:rowOff>561975</xdr:rowOff>
    </xdr:to>
    <xdr:pic>
      <xdr:nvPicPr>
        <xdr:cNvPr id="11" name="Picture 14" descr="ChemTRAC final logo.wmf"/>
        <xdr:cNvPicPr preferRelativeResize="1">
          <a:picLocks noChangeAspect="1"/>
        </xdr:cNvPicPr>
      </xdr:nvPicPr>
      <xdr:blipFill>
        <a:blip r:embed="rId7"/>
        <a:stretch>
          <a:fillRect/>
        </a:stretch>
      </xdr:blipFill>
      <xdr:spPr>
        <a:xfrm>
          <a:off x="1828800" y="0"/>
          <a:ext cx="2495550" cy="561975"/>
        </a:xfrm>
        <a:prstGeom prst="rect">
          <a:avLst/>
        </a:prstGeom>
        <a:noFill/>
        <a:ln w="9525" cmpd="sng">
          <a:noFill/>
        </a:ln>
      </xdr:spPr>
    </xdr:pic>
    <xdr:clientData/>
  </xdr:twoCellAnchor>
  <xdr:twoCellAnchor>
    <xdr:from>
      <xdr:col>0</xdr:col>
      <xdr:colOff>0</xdr:colOff>
      <xdr:row>9</xdr:row>
      <xdr:rowOff>371475</xdr:rowOff>
    </xdr:from>
    <xdr:to>
      <xdr:col>0</xdr:col>
      <xdr:colOff>704850</xdr:colOff>
      <xdr:row>11</xdr:row>
      <xdr:rowOff>190500</xdr:rowOff>
    </xdr:to>
    <xdr:grpSp>
      <xdr:nvGrpSpPr>
        <xdr:cNvPr id="12" name="Group 352"/>
        <xdr:cNvGrpSpPr>
          <a:grpSpLocks/>
        </xdr:cNvGrpSpPr>
      </xdr:nvGrpSpPr>
      <xdr:grpSpPr>
        <a:xfrm>
          <a:off x="0" y="2933700"/>
          <a:ext cx="704850" cy="628650"/>
          <a:chOff x="2" y="119"/>
          <a:chExt cx="46" cy="53"/>
        </a:xfrm>
        <a:solidFill>
          <a:srgbClr val="FFFFFF"/>
        </a:solidFill>
      </xdr:grpSpPr>
      <xdr:sp>
        <xdr:nvSpPr>
          <xdr:cNvPr id="13" name="AutoShape 35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Text Box 354"/>
          <xdr:cNvSpPr txBox="1">
            <a:spLocks noChangeArrowheads="1"/>
          </xdr:cNvSpPr>
        </xdr:nvSpPr>
        <xdr:spPr>
          <a:xfrm>
            <a:off x="5" y="140"/>
            <a:ext cx="43" cy="27"/>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10</xdr:row>
      <xdr:rowOff>371475</xdr:rowOff>
    </xdr:from>
    <xdr:to>
      <xdr:col>1</xdr:col>
      <xdr:colOff>981075</xdr:colOff>
      <xdr:row>12</xdr:row>
      <xdr:rowOff>104775</xdr:rowOff>
    </xdr:to>
    <xdr:sp>
      <xdr:nvSpPr>
        <xdr:cNvPr id="1" name="Rounded Rectangle 20"/>
        <xdr:cNvSpPr>
          <a:spLocks/>
        </xdr:cNvSpPr>
      </xdr:nvSpPr>
      <xdr:spPr>
        <a:xfrm>
          <a:off x="666750" y="3419475"/>
          <a:ext cx="1009650" cy="333375"/>
        </a:xfrm>
        <a:prstGeom prst="roundRect">
          <a:avLst/>
        </a:prstGeom>
        <a:solidFill>
          <a:srgbClr val="254061"/>
        </a:solidFill>
        <a:ln w="254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9</xdr:row>
      <xdr:rowOff>152400</xdr:rowOff>
    </xdr:from>
    <xdr:to>
      <xdr:col>1</xdr:col>
      <xdr:colOff>971550</xdr:colOff>
      <xdr:row>10</xdr:row>
      <xdr:rowOff>295275</xdr:rowOff>
    </xdr:to>
    <xdr:sp>
      <xdr:nvSpPr>
        <xdr:cNvPr id="2" name="Rounded Rectangle 18"/>
        <xdr:cNvSpPr>
          <a:spLocks/>
        </xdr:cNvSpPr>
      </xdr:nvSpPr>
      <xdr:spPr>
        <a:xfrm>
          <a:off x="695325" y="3009900"/>
          <a:ext cx="971550" cy="333375"/>
        </a:xfrm>
        <a:prstGeom prst="roundRect">
          <a:avLst/>
        </a:prstGeom>
        <a:solidFill>
          <a:srgbClr val="558ED5"/>
        </a:solidFill>
        <a:ln w="25400" cmpd="sng">
          <a:solidFill>
            <a:srgbClr val="558E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657225</xdr:colOff>
      <xdr:row>4</xdr:row>
      <xdr:rowOff>447675</xdr:rowOff>
    </xdr:from>
    <xdr:to>
      <xdr:col>1</xdr:col>
      <xdr:colOff>981075</xdr:colOff>
      <xdr:row>6</xdr:row>
      <xdr:rowOff>114300</xdr:rowOff>
    </xdr:to>
    <xdr:sp>
      <xdr:nvSpPr>
        <xdr:cNvPr id="3" name="Rounded Rectangle 17"/>
        <xdr:cNvSpPr>
          <a:spLocks/>
        </xdr:cNvSpPr>
      </xdr:nvSpPr>
      <xdr:spPr>
        <a:xfrm>
          <a:off x="657225" y="1676400"/>
          <a:ext cx="1019175" cy="323850"/>
        </a:xfrm>
        <a:prstGeom prst="roundRect">
          <a:avLst/>
        </a:prstGeom>
        <a:solidFill>
          <a:srgbClr val="8EB4E3"/>
        </a:solidFill>
        <a:ln w="25400" cmpd="sng">
          <a:solidFill>
            <a:srgbClr val="8EB4E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657225</xdr:colOff>
      <xdr:row>4</xdr:row>
      <xdr:rowOff>28575</xdr:rowOff>
    </xdr:from>
    <xdr:to>
      <xdr:col>1</xdr:col>
      <xdr:colOff>1009650</xdr:colOff>
      <xdr:row>4</xdr:row>
      <xdr:rowOff>371475</xdr:rowOff>
    </xdr:to>
    <xdr:sp>
      <xdr:nvSpPr>
        <xdr:cNvPr id="4" name="Rounded Rectangle 15"/>
        <xdr:cNvSpPr>
          <a:spLocks/>
        </xdr:cNvSpPr>
      </xdr:nvSpPr>
      <xdr:spPr>
        <a:xfrm>
          <a:off x="657225" y="1257300"/>
          <a:ext cx="1047750" cy="342900"/>
        </a:xfrm>
        <a:prstGeom prst="roundRect">
          <a:avLst/>
        </a:prstGeom>
        <a:solidFill>
          <a:srgbClr val="C6D9F1"/>
        </a:solidFill>
        <a:ln w="25400" cmpd="sng">
          <a:solidFill>
            <a:srgbClr val="C6D9F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561975</xdr:colOff>
      <xdr:row>11</xdr:row>
      <xdr:rowOff>9525</xdr:rowOff>
    </xdr:from>
    <xdr:to>
      <xdr:col>1</xdr:col>
      <xdr:colOff>971550</xdr:colOff>
      <xdr:row>12</xdr:row>
      <xdr:rowOff>76200</xdr:rowOff>
    </xdr:to>
    <xdr:sp>
      <xdr:nvSpPr>
        <xdr:cNvPr id="5" name="TextBox 16">
          <a:hlinkClick r:id="rId1"/>
        </xdr:cNvPr>
        <xdr:cNvSpPr txBox="1">
          <a:spLocks noChangeArrowheads="1"/>
        </xdr:cNvSpPr>
      </xdr:nvSpPr>
      <xdr:spPr>
        <a:xfrm>
          <a:off x="561975" y="3457575"/>
          <a:ext cx="1104900" cy="266700"/>
        </a:xfrm>
        <a:prstGeom prst="rect">
          <a:avLst/>
        </a:prstGeom>
        <a:noFill/>
        <a:ln w="9525" cmpd="sng">
          <a:noFill/>
        </a:ln>
      </xdr:spPr>
      <xdr:txBody>
        <a:bodyPr vertOverflow="clip" wrap="square"/>
        <a:p>
          <a:pPr algn="ctr">
            <a:defRPr/>
          </a:pPr>
          <a:r>
            <a:rPr lang="en-US" cap="none" sz="1100" b="0" i="0" u="none" baseline="0">
              <a:solidFill>
                <a:srgbClr val="FFFFFF"/>
              </a:solidFill>
            </a:rPr>
            <a:t>References</a:t>
          </a:r>
        </a:p>
      </xdr:txBody>
    </xdr:sp>
    <xdr:clientData/>
  </xdr:twoCellAnchor>
  <xdr:twoCellAnchor>
    <xdr:from>
      <xdr:col>0</xdr:col>
      <xdr:colOff>552450</xdr:colOff>
      <xdr:row>10</xdr:row>
      <xdr:rowOff>19050</xdr:rowOff>
    </xdr:from>
    <xdr:to>
      <xdr:col>1</xdr:col>
      <xdr:colOff>962025</xdr:colOff>
      <xdr:row>10</xdr:row>
      <xdr:rowOff>257175</xdr:rowOff>
    </xdr:to>
    <xdr:sp>
      <xdr:nvSpPr>
        <xdr:cNvPr id="6" name="TextBox 18">
          <a:hlinkClick r:id="rId2"/>
        </xdr:cNvPr>
        <xdr:cNvSpPr txBox="1">
          <a:spLocks noChangeArrowheads="1"/>
        </xdr:cNvSpPr>
      </xdr:nvSpPr>
      <xdr:spPr>
        <a:xfrm>
          <a:off x="552450" y="3067050"/>
          <a:ext cx="1104900" cy="247650"/>
        </a:xfrm>
        <a:prstGeom prst="rect">
          <a:avLst/>
        </a:prstGeom>
        <a:noFill/>
        <a:ln w="9525" cmpd="sng">
          <a:noFill/>
        </a:ln>
      </xdr:spPr>
      <xdr:txBody>
        <a:bodyPr vertOverflow="clip" wrap="square"/>
        <a:p>
          <a:pPr algn="ctr">
            <a:defRPr/>
          </a:pPr>
          <a:r>
            <a:rPr lang="en-US" cap="none" sz="1100" b="0" i="0" u="none" baseline="0">
              <a:solidFill>
                <a:srgbClr val="000000"/>
              </a:solidFill>
            </a:rPr>
            <a:t>Calculations</a:t>
          </a:r>
        </a:p>
      </xdr:txBody>
    </xdr:sp>
    <xdr:clientData/>
  </xdr:twoCellAnchor>
  <xdr:twoCellAnchor>
    <xdr:from>
      <xdr:col>0</xdr:col>
      <xdr:colOff>561975</xdr:colOff>
      <xdr:row>5</xdr:row>
      <xdr:rowOff>28575</xdr:rowOff>
    </xdr:from>
    <xdr:to>
      <xdr:col>1</xdr:col>
      <xdr:colOff>971550</xdr:colOff>
      <xdr:row>6</xdr:row>
      <xdr:rowOff>85725</xdr:rowOff>
    </xdr:to>
    <xdr:sp>
      <xdr:nvSpPr>
        <xdr:cNvPr id="7" name="TextBox 19">
          <a:hlinkClick r:id="rId3"/>
        </xdr:cNvPr>
        <xdr:cNvSpPr txBox="1">
          <a:spLocks noChangeArrowheads="1"/>
        </xdr:cNvSpPr>
      </xdr:nvSpPr>
      <xdr:spPr>
        <a:xfrm>
          <a:off x="561975" y="1714500"/>
          <a:ext cx="1104900" cy="257175"/>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0</xdr:col>
      <xdr:colOff>590550</xdr:colOff>
      <xdr:row>4</xdr:row>
      <xdr:rowOff>66675</xdr:rowOff>
    </xdr:from>
    <xdr:to>
      <xdr:col>1</xdr:col>
      <xdr:colOff>971550</xdr:colOff>
      <xdr:row>4</xdr:row>
      <xdr:rowOff>314325</xdr:rowOff>
    </xdr:to>
    <xdr:sp>
      <xdr:nvSpPr>
        <xdr:cNvPr id="8" name="TextBox 20">
          <a:hlinkClick r:id="rId4"/>
        </xdr:cNvPr>
        <xdr:cNvSpPr txBox="1">
          <a:spLocks noChangeArrowheads="1"/>
        </xdr:cNvSpPr>
      </xdr:nvSpPr>
      <xdr:spPr>
        <a:xfrm>
          <a:off x="590550" y="1295400"/>
          <a:ext cx="1076325" cy="247650"/>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editAs="oneCell">
    <xdr:from>
      <xdr:col>2</xdr:col>
      <xdr:colOff>95250</xdr:colOff>
      <xdr:row>49</xdr:row>
      <xdr:rowOff>161925</xdr:rowOff>
    </xdr:from>
    <xdr:to>
      <xdr:col>2</xdr:col>
      <xdr:colOff>1866900</xdr:colOff>
      <xdr:row>52</xdr:row>
      <xdr:rowOff>114300</xdr:rowOff>
    </xdr:to>
    <xdr:pic>
      <xdr:nvPicPr>
        <xdr:cNvPr id="9" name="Picture 11" descr="Toronto647.wmf"/>
        <xdr:cNvPicPr preferRelativeResize="1">
          <a:picLocks noChangeAspect="1"/>
        </xdr:cNvPicPr>
      </xdr:nvPicPr>
      <xdr:blipFill>
        <a:blip r:embed="rId5"/>
        <a:stretch>
          <a:fillRect/>
        </a:stretch>
      </xdr:blipFill>
      <xdr:spPr>
        <a:xfrm>
          <a:off x="1933575" y="13944600"/>
          <a:ext cx="1771650" cy="552450"/>
        </a:xfrm>
        <a:prstGeom prst="rect">
          <a:avLst/>
        </a:prstGeom>
        <a:noFill/>
        <a:ln w="9525" cmpd="sng">
          <a:noFill/>
        </a:ln>
      </xdr:spPr>
    </xdr:pic>
    <xdr:clientData/>
  </xdr:twoCellAnchor>
  <xdr:twoCellAnchor editAs="oneCell">
    <xdr:from>
      <xdr:col>2</xdr:col>
      <xdr:colOff>5114925</xdr:colOff>
      <xdr:row>50</xdr:row>
      <xdr:rowOff>85725</xdr:rowOff>
    </xdr:from>
    <xdr:to>
      <xdr:col>3</xdr:col>
      <xdr:colOff>19050</xdr:colOff>
      <xdr:row>52</xdr:row>
      <xdr:rowOff>190500</xdr:rowOff>
    </xdr:to>
    <xdr:pic>
      <xdr:nvPicPr>
        <xdr:cNvPr id="10" name="Picture 13" descr="livegreen_B.wmf"/>
        <xdr:cNvPicPr preferRelativeResize="1">
          <a:picLocks noChangeAspect="1"/>
        </xdr:cNvPicPr>
      </xdr:nvPicPr>
      <xdr:blipFill>
        <a:blip r:embed="rId6"/>
        <a:stretch>
          <a:fillRect/>
        </a:stretch>
      </xdr:blipFill>
      <xdr:spPr>
        <a:xfrm>
          <a:off x="6953250" y="14068425"/>
          <a:ext cx="1771650" cy="504825"/>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0</xdr:row>
      <xdr:rowOff>561975</xdr:rowOff>
    </xdr:to>
    <xdr:pic>
      <xdr:nvPicPr>
        <xdr:cNvPr id="11" name="Picture 14" descr="ChemTRAC final logo.wmf"/>
        <xdr:cNvPicPr preferRelativeResize="1">
          <a:picLocks noChangeAspect="1"/>
        </xdr:cNvPicPr>
      </xdr:nvPicPr>
      <xdr:blipFill>
        <a:blip r:embed="rId7"/>
        <a:stretch>
          <a:fillRect/>
        </a:stretch>
      </xdr:blipFill>
      <xdr:spPr>
        <a:xfrm>
          <a:off x="1838325" y="0"/>
          <a:ext cx="2495550" cy="561975"/>
        </a:xfrm>
        <a:prstGeom prst="rect">
          <a:avLst/>
        </a:prstGeom>
        <a:noFill/>
        <a:ln w="9525" cmpd="sng">
          <a:noFill/>
        </a:ln>
      </xdr:spPr>
    </xdr:pic>
    <xdr:clientData/>
  </xdr:twoCellAnchor>
  <xdr:twoCellAnchor>
    <xdr:from>
      <xdr:col>0</xdr:col>
      <xdr:colOff>57150</xdr:colOff>
      <xdr:row>10</xdr:row>
      <xdr:rowOff>304800</xdr:rowOff>
    </xdr:from>
    <xdr:to>
      <xdr:col>0</xdr:col>
      <xdr:colOff>666750</xdr:colOff>
      <xdr:row>13</xdr:row>
      <xdr:rowOff>38100</xdr:rowOff>
    </xdr:to>
    <xdr:grpSp>
      <xdr:nvGrpSpPr>
        <xdr:cNvPr id="12" name="Group 352"/>
        <xdr:cNvGrpSpPr>
          <a:grpSpLocks/>
        </xdr:cNvGrpSpPr>
      </xdr:nvGrpSpPr>
      <xdr:grpSpPr>
        <a:xfrm>
          <a:off x="57150" y="3352800"/>
          <a:ext cx="609600" cy="533400"/>
          <a:chOff x="2" y="119"/>
          <a:chExt cx="45" cy="53"/>
        </a:xfrm>
        <a:solidFill>
          <a:srgbClr val="FFFFFF"/>
        </a:solidFill>
      </xdr:grpSpPr>
      <xdr:sp>
        <xdr:nvSpPr>
          <xdr:cNvPr id="13" name="AutoShape 35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Text Box 354"/>
          <xdr:cNvSpPr txBox="1">
            <a:spLocks noChangeArrowheads="1"/>
          </xdr:cNvSpPr>
        </xdr:nvSpPr>
        <xdr:spPr>
          <a:xfrm>
            <a:off x="5" y="138"/>
            <a:ext cx="42" cy="17"/>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uto_refinis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s-160-hlhdata\hlhdata\Calculators\AODA%20Compliant\AODA%20compliant%20plastic_produ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1.toronto.ca/51000s\51510%20City%20of%20Toronto%20ERDIP\Templates\Other%20-%20Welding\51510%20Welding%20Data%20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acility Info"/>
      <sheetName val="Paint Usage"/>
      <sheetName val="Other Chemical Usage"/>
      <sheetName val="Cleaning &amp; Transferred Waste"/>
      <sheetName val="Sanding"/>
      <sheetName val="Output (Total MPOs &amp; Release)"/>
      <sheetName val="Calculations"/>
      <sheetName val="References"/>
    </sheetNames>
    <sheetDataSet>
      <sheetData sheetId="0">
        <row r="33">
          <cell r="A33" t="str">
            <v>End of worksheet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acility Info"/>
      <sheetName val="Input-Output"/>
      <sheetName val="Calculations"/>
      <sheetName val="Referenc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Input-Output"/>
      <sheetName val="Calculations"/>
      <sheetName val="Units Conversion Help"/>
      <sheetName val="References"/>
    </sheetNames>
    <sheetDataSet>
      <sheetData sheetId="2">
        <row r="21">
          <cell r="A21" t="str">
            <v>Select</v>
          </cell>
        </row>
        <row r="22">
          <cell r="A22" t="str">
            <v>Shielded Metal Arc:  SMAW (Stick)  </v>
          </cell>
        </row>
        <row r="23">
          <cell r="A23" t="str">
            <v>Gas Metal Arc:  GMAW (MIG)</v>
          </cell>
        </row>
        <row r="24">
          <cell r="A24" t="str">
            <v>Flux Cored Arc: FCAW   </v>
          </cell>
        </row>
        <row r="25">
          <cell r="A25" t="str">
            <v>Submerged Arc:  SAW  </v>
          </cell>
        </row>
        <row r="26">
          <cell r="A26" t="str">
            <v>Gas Tungsten Arc:  GTAW (TIG)</v>
          </cell>
        </row>
        <row r="27">
          <cell r="A27" t="str">
            <v>Other Consumable Electrode/Wire Process</v>
          </cell>
        </row>
        <row r="31">
          <cell r="A31" t="str">
            <v>Electrode</v>
          </cell>
        </row>
        <row r="33">
          <cell r="A33" t="str">
            <v>Select</v>
          </cell>
        </row>
        <row r="34">
          <cell r="A34" t="str">
            <v>Shielded Metal Arc Electrode</v>
          </cell>
        </row>
        <row r="35">
          <cell r="A35" t="str">
            <v>SMAW  E11018</v>
          </cell>
        </row>
        <row r="36">
          <cell r="A36" t="str">
            <v>SMAW  E308</v>
          </cell>
        </row>
        <row r="37">
          <cell r="A37" t="str">
            <v>SMAW  E310</v>
          </cell>
        </row>
        <row r="38">
          <cell r="A38" t="str">
            <v>SMAW  E316</v>
          </cell>
        </row>
        <row r="39">
          <cell r="A39" t="str">
            <v>SMAW  E410</v>
          </cell>
        </row>
        <row r="40">
          <cell r="A40" t="str">
            <v>SMAW  E6010</v>
          </cell>
        </row>
        <row r="41">
          <cell r="A41" t="str">
            <v>SMAW  E6011</v>
          </cell>
        </row>
        <row r="42">
          <cell r="A42" t="str">
            <v>SMAW  E6012</v>
          </cell>
        </row>
        <row r="43">
          <cell r="A43" t="str">
            <v>SMAW  E6013</v>
          </cell>
        </row>
        <row r="44">
          <cell r="A44" t="str">
            <v>SMAW  E7018</v>
          </cell>
        </row>
        <row r="45">
          <cell r="A45" t="str">
            <v>SMAW  E7024</v>
          </cell>
        </row>
        <row r="46">
          <cell r="A46" t="str">
            <v>SMAW  E7028</v>
          </cell>
        </row>
        <row r="47">
          <cell r="A47" t="str">
            <v>SMAW  E8018</v>
          </cell>
        </row>
        <row r="48">
          <cell r="A48" t="str">
            <v>SMAW  E9015</v>
          </cell>
        </row>
        <row r="49">
          <cell r="A49" t="str">
            <v>SMAW  E9018</v>
          </cell>
        </row>
        <row r="50">
          <cell r="A50" t="str">
            <v>SMAW  ECoCr</v>
          </cell>
        </row>
        <row r="51">
          <cell r="A51" t="str">
            <v>SMAW  ENi-Cl</v>
          </cell>
        </row>
        <row r="52">
          <cell r="A52" t="str">
            <v>SMAW  ENiCrMo</v>
          </cell>
        </row>
        <row r="53">
          <cell r="A53" t="str">
            <v>SMAW  ENi-Cu-2</v>
          </cell>
        </row>
        <row r="54">
          <cell r="A54" t="str">
            <v>SMAW  14Mn-4Cr</v>
          </cell>
        </row>
        <row r="55">
          <cell r="A55" t="str">
            <v>Other SMAW Electrode(4)(9)</v>
          </cell>
        </row>
        <row r="56">
          <cell r="A56" t="str">
            <v>Gas Metal Arc Wire</v>
          </cell>
        </row>
        <row r="57">
          <cell r="A57" t="str">
            <v>GMAW  E308L</v>
          </cell>
        </row>
        <row r="58">
          <cell r="A58" t="str">
            <v>GMAW  E70S</v>
          </cell>
        </row>
        <row r="59">
          <cell r="A59" t="str">
            <v>GMAW  ER1260</v>
          </cell>
        </row>
        <row r="60">
          <cell r="A60" t="str">
            <v>GMAW  ER5154</v>
          </cell>
        </row>
        <row r="61">
          <cell r="A61" t="str">
            <v>GMAW  ER316</v>
          </cell>
        </row>
        <row r="62">
          <cell r="A62" t="str">
            <v>GMAW  ENiCrMo</v>
          </cell>
        </row>
        <row r="63">
          <cell r="A63" t="str">
            <v>GMAW  ERNiCu</v>
          </cell>
        </row>
        <row r="64">
          <cell r="A64" t="str">
            <v>Other GMAW Wire(4)(9)</v>
          </cell>
        </row>
        <row r="65">
          <cell r="A65" t="str">
            <v>Flux Cored Arc Electrode</v>
          </cell>
        </row>
        <row r="66">
          <cell r="A66" t="str">
            <v>FCAW  E110</v>
          </cell>
        </row>
        <row r="67">
          <cell r="A67" t="str">
            <v>FCAW  E11018</v>
          </cell>
        </row>
        <row r="68">
          <cell r="A68" t="str">
            <v>FCAW  E308LT</v>
          </cell>
        </row>
        <row r="69">
          <cell r="A69" t="str">
            <v>FCAW  E316LT</v>
          </cell>
        </row>
        <row r="70">
          <cell r="A70" t="str">
            <v>FCAW  E70T</v>
          </cell>
        </row>
        <row r="71">
          <cell r="A71" t="str">
            <v>FCAW  E71T</v>
          </cell>
        </row>
        <row r="72">
          <cell r="A72" t="str">
            <v>Other FCAW Electrode(4)(9)</v>
          </cell>
        </row>
        <row r="73">
          <cell r="A73" t="str">
            <v>Submerged Arc Electrode</v>
          </cell>
        </row>
        <row r="74">
          <cell r="A74" t="str">
            <v>SAW  EM12K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c.gc.ca/inrp-npri/9C8F5570-19B6-4E37-97DB-290D4CE28153/electirc_arc_welding_e_04_02_2009.xls" TargetMode="External" /><Relationship Id="rId2" Type="http://schemas.openxmlformats.org/officeDocument/2006/relationships/hyperlink" Target="http://www.epa.gov/ttn/chief/ap42/ch12/final/c12s19.pdf" TargetMode="External" /><Relationship Id="rId3" Type="http://schemas.openxmlformats.org/officeDocument/2006/relationships/hyperlink" Target="https://www.awspubs.com/" TargetMode="External" /><Relationship Id="rId4" Type="http://schemas.openxmlformats.org/officeDocument/2006/relationships/hyperlink" Target="http://www.mylincolnelectric.com/Catalog/lecobrowse.aspx?locale=4105" TargetMode="External" /><Relationship Id="rId5" Type="http://schemas.openxmlformats.org/officeDocument/2006/relationships/hyperlink" Target="http://www.hobartcanada.com/product_info.asp" TargetMode="External" /><Relationship Id="rId6" Type="http://schemas.openxmlformats.org/officeDocument/2006/relationships/hyperlink" Target="http://www.sdapcd.org/toxics/emissions/welding/t99.pdf" TargetMode="External" /><Relationship Id="rId7" Type="http://schemas.openxmlformats.org/officeDocument/2006/relationships/hyperlink" Target="http://www.toronto.ca/legdocs/municode/1184_423.pdf" TargetMode="External" /><Relationship Id="rId8" Type="http://schemas.openxmlformats.org/officeDocument/2006/relationships/drawing" Target="../drawings/drawing5.xml" /><Relationship Id="rId9"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IV18"/>
  <sheetViews>
    <sheetView zoomScalePageLayoutView="0" workbookViewId="0" topLeftCell="A1">
      <selection activeCell="A1" sqref="A1"/>
    </sheetView>
  </sheetViews>
  <sheetFormatPr defaultColWidth="0" defaultRowHeight="15"/>
  <cols>
    <col min="1" max="1" width="12.421875" style="19" customWidth="1"/>
    <col min="2" max="2" width="18.8515625" style="19" customWidth="1"/>
    <col min="3" max="3" width="23.57421875" style="19" customWidth="1"/>
    <col min="4" max="4" width="73.57421875" style="19" customWidth="1"/>
    <col min="5" max="16384" width="0" style="19" hidden="1" customWidth="1"/>
  </cols>
  <sheetData>
    <row r="1" ht="47.25" customHeight="1">
      <c r="C1" s="18"/>
    </row>
    <row r="2" spans="3:4" ht="15" customHeight="1" thickBot="1">
      <c r="C2" s="350" t="s">
        <v>187</v>
      </c>
      <c r="D2" s="350"/>
    </row>
    <row r="3" spans="3:4" ht="18" thickBot="1">
      <c r="C3" s="349" t="s">
        <v>188</v>
      </c>
      <c r="D3" s="349"/>
    </row>
    <row r="4" spans="3:4" s="25" customFormat="1" ht="15">
      <c r="C4" s="216" t="s">
        <v>198</v>
      </c>
      <c r="D4" s="270"/>
    </row>
    <row r="5" spans="3:5" ht="15.75" thickBot="1">
      <c r="C5" s="25"/>
      <c r="D5" s="25"/>
      <c r="E5" s="25"/>
    </row>
    <row r="6" spans="3:5" ht="33.75" customHeight="1" thickBot="1">
      <c r="C6" s="351" t="s">
        <v>157</v>
      </c>
      <c r="D6" s="352"/>
      <c r="E6" s="25"/>
    </row>
    <row r="7" spans="3:5" ht="15">
      <c r="C7" s="149"/>
      <c r="D7" s="149"/>
      <c r="E7" s="25"/>
    </row>
    <row r="8" spans="3:4" s="114" customFormat="1" ht="15.75" thickBot="1">
      <c r="C8" s="148"/>
      <c r="D8" s="148"/>
    </row>
    <row r="9" spans="3:4" s="114" customFormat="1" ht="19.5" customHeight="1">
      <c r="C9" s="353" t="s">
        <v>133</v>
      </c>
      <c r="D9" s="131" t="s">
        <v>145</v>
      </c>
    </row>
    <row r="10" spans="3:4" s="114" customFormat="1" ht="18.75" customHeight="1">
      <c r="C10" s="354"/>
      <c r="D10" s="132" t="s">
        <v>146</v>
      </c>
    </row>
    <row r="11" spans="3:215" s="114" customFormat="1" ht="15.75" thickBot="1">
      <c r="C11" s="115"/>
      <c r="D11" s="140" t="s">
        <v>150</v>
      </c>
      <c r="HG11" s="141"/>
    </row>
    <row r="12" spans="1:256" s="118" customFormat="1" ht="15">
      <c r="A12" s="141"/>
      <c r="B12" s="141"/>
      <c r="C12" s="116" t="s">
        <v>151</v>
      </c>
      <c r="D12" s="117" t="s">
        <v>179</v>
      </c>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1"/>
      <c r="FZ12" s="141"/>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1"/>
      <c r="HS12" s="141"/>
      <c r="HT12" s="141"/>
      <c r="HU12" s="141"/>
      <c r="HV12" s="141"/>
      <c r="HW12" s="141"/>
      <c r="HX12" s="141"/>
      <c r="HY12" s="141"/>
      <c r="HZ12" s="141"/>
      <c r="IA12" s="141"/>
      <c r="IB12" s="141"/>
      <c r="IC12" s="141"/>
      <c r="ID12" s="141"/>
      <c r="IE12" s="141"/>
      <c r="IF12" s="141"/>
      <c r="IG12" s="141"/>
      <c r="IH12" s="141"/>
      <c r="II12" s="141"/>
      <c r="IJ12" s="141"/>
      <c r="IK12" s="141"/>
      <c r="IL12" s="141"/>
      <c r="IM12" s="141"/>
      <c r="IN12" s="141"/>
      <c r="IO12" s="141"/>
      <c r="IP12" s="141"/>
      <c r="IQ12" s="141"/>
      <c r="IR12" s="141"/>
      <c r="IS12" s="141"/>
      <c r="IT12" s="141"/>
      <c r="IU12" s="141"/>
      <c r="IV12" s="141"/>
    </row>
    <row r="13" spans="1:256" s="118" customFormat="1" ht="28.5" customHeight="1" thickBot="1">
      <c r="A13" s="141"/>
      <c r="B13" s="141"/>
      <c r="C13" s="115"/>
      <c r="D13" s="119" t="s">
        <v>180</v>
      </c>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c r="EY13" s="141"/>
      <c r="EZ13" s="141"/>
      <c r="FA13" s="141"/>
      <c r="FB13" s="141"/>
      <c r="FC13" s="141"/>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c r="HY13" s="141"/>
      <c r="HZ13" s="141"/>
      <c r="IA13" s="141"/>
      <c r="IB13" s="141"/>
      <c r="IC13" s="141"/>
      <c r="ID13" s="141"/>
      <c r="IE13" s="141"/>
      <c r="IF13" s="141"/>
      <c r="IG13" s="141"/>
      <c r="IH13" s="141"/>
      <c r="II13" s="141"/>
      <c r="IJ13" s="141"/>
      <c r="IK13" s="141"/>
      <c r="IL13" s="141"/>
      <c r="IM13" s="141"/>
      <c r="IN13" s="141"/>
      <c r="IO13" s="141"/>
      <c r="IP13" s="141"/>
      <c r="IQ13" s="141"/>
      <c r="IR13" s="141"/>
      <c r="IS13" s="141"/>
      <c r="IT13" s="141"/>
      <c r="IU13" s="141"/>
      <c r="IV13" s="141"/>
    </row>
    <row r="14" spans="3:256" s="114" customFormat="1" ht="53.25" customHeight="1" thickBot="1">
      <c r="C14" s="136" t="s">
        <v>134</v>
      </c>
      <c r="D14" s="179" t="s">
        <v>158</v>
      </c>
      <c r="F14" s="120"/>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c r="EY14" s="141"/>
      <c r="EZ14" s="141"/>
      <c r="FA14" s="141"/>
      <c r="FB14" s="141"/>
      <c r="FC14" s="141"/>
      <c r="FD14" s="141"/>
      <c r="FE14" s="141"/>
      <c r="FF14" s="141"/>
      <c r="FG14" s="141"/>
      <c r="FH14" s="141"/>
      <c r="FI14" s="141"/>
      <c r="FJ14" s="141"/>
      <c r="FK14" s="141"/>
      <c r="FL14" s="141"/>
      <c r="FM14" s="141"/>
      <c r="FN14" s="141"/>
      <c r="FO14" s="141"/>
      <c r="FP14" s="141"/>
      <c r="FQ14" s="141"/>
      <c r="FR14" s="141"/>
      <c r="FS14" s="141"/>
      <c r="FT14" s="141"/>
      <c r="FU14" s="141"/>
      <c r="FV14" s="141"/>
      <c r="FW14" s="141"/>
      <c r="FX14" s="141"/>
      <c r="FY14" s="141"/>
      <c r="FZ14" s="141"/>
      <c r="GA14" s="141"/>
      <c r="GB14" s="141"/>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c r="HC14" s="141"/>
      <c r="HD14" s="141"/>
      <c r="HE14" s="141"/>
      <c r="HF14" s="141"/>
      <c r="HG14" s="141"/>
      <c r="HH14" s="141"/>
      <c r="HI14" s="141"/>
      <c r="HJ14" s="141"/>
      <c r="HK14" s="141"/>
      <c r="HL14" s="141"/>
      <c r="HM14" s="141"/>
      <c r="HN14" s="141"/>
      <c r="HO14" s="141"/>
      <c r="HP14" s="141"/>
      <c r="HQ14" s="141"/>
      <c r="HR14" s="141"/>
      <c r="HS14" s="141"/>
      <c r="HT14" s="141"/>
      <c r="HU14" s="141"/>
      <c r="HV14" s="141"/>
      <c r="HW14" s="141"/>
      <c r="HX14" s="141"/>
      <c r="HY14" s="141"/>
      <c r="HZ14" s="141"/>
      <c r="IA14" s="141"/>
      <c r="IB14" s="141"/>
      <c r="IC14" s="141"/>
      <c r="ID14" s="141"/>
      <c r="IE14" s="141"/>
      <c r="IF14" s="141"/>
      <c r="IG14" s="141"/>
      <c r="IH14" s="141"/>
      <c r="II14" s="141"/>
      <c r="IJ14" s="141"/>
      <c r="IK14" s="141"/>
      <c r="IL14" s="141"/>
      <c r="IM14" s="141"/>
      <c r="IN14" s="141"/>
      <c r="IO14" s="141"/>
      <c r="IP14" s="141"/>
      <c r="IQ14" s="141"/>
      <c r="IR14" s="141"/>
      <c r="IS14" s="141"/>
      <c r="IT14" s="141"/>
      <c r="IU14" s="141"/>
      <c r="IV14" s="141"/>
    </row>
    <row r="15" spans="3:4" s="121" customFormat="1" ht="65.25" customHeight="1" thickBot="1">
      <c r="C15" s="137" t="s">
        <v>135</v>
      </c>
      <c r="D15" s="133" t="s">
        <v>159</v>
      </c>
    </row>
    <row r="16" spans="3:4" s="121" customFormat="1" ht="62.25" customHeight="1" thickBot="1">
      <c r="C16" s="138" t="s">
        <v>178</v>
      </c>
      <c r="D16" s="139" t="s">
        <v>160</v>
      </c>
    </row>
    <row r="17" spans="3:4" s="114" customFormat="1" ht="30.75">
      <c r="C17" s="196" t="s">
        <v>136</v>
      </c>
      <c r="D17" s="197" t="s">
        <v>182</v>
      </c>
    </row>
    <row r="18" spans="3:4" s="114" customFormat="1" ht="16.5" thickBot="1">
      <c r="C18" s="63"/>
      <c r="D18" s="135" t="s">
        <v>149</v>
      </c>
    </row>
    <row r="20" ht="12.75"/>
    <row r="21" ht="12.75"/>
  </sheetData>
  <sheetProtection/>
  <mergeCells count="4">
    <mergeCell ref="C3:D3"/>
    <mergeCell ref="C2:D2"/>
    <mergeCell ref="C6:D6"/>
    <mergeCell ref="C9:C10"/>
  </mergeCells>
  <hyperlinks>
    <hyperlink ref="D15" r:id="rId1" display="If your facility has other activities or sources that use or release reportable chemicals, then you need to calculate the amounts of chemicals for these activities as well. Please go to  the ChemTRAC website for other calculators and more information."/>
  </hyperlinks>
  <printOptions/>
  <pageMargins left="0.7" right="0.7" top="0.75" bottom="0.75" header="0.3" footer="0.3"/>
  <pageSetup fitToHeight="1" fitToWidth="1" horizontalDpi="600" verticalDpi="600" orientation="portrait" scale="93" r:id="rId3"/>
  <drawing r:id="rId2"/>
</worksheet>
</file>

<file path=xl/worksheets/sheet2.xml><?xml version="1.0" encoding="utf-8"?>
<worksheet xmlns="http://schemas.openxmlformats.org/spreadsheetml/2006/main" xmlns:r="http://schemas.openxmlformats.org/officeDocument/2006/relationships">
  <dimension ref="A1:M35"/>
  <sheetViews>
    <sheetView workbookViewId="0" topLeftCell="A1">
      <selection activeCell="B15" sqref="B15"/>
    </sheetView>
  </sheetViews>
  <sheetFormatPr defaultColWidth="0" defaultRowHeight="0" customHeight="1" zeroHeight="1"/>
  <cols>
    <col min="1" max="1" width="13.140625" style="328" customWidth="1"/>
    <col min="2" max="2" width="17.7109375" style="328" customWidth="1"/>
    <col min="3" max="3" width="3.7109375" style="328" customWidth="1"/>
    <col min="4" max="4" width="20.57421875" style="328" customWidth="1"/>
    <col min="5" max="5" width="52.140625" style="328" customWidth="1"/>
    <col min="6" max="6" width="4.8515625" style="328" customWidth="1"/>
    <col min="7" max="7" width="5.140625" style="328" customWidth="1"/>
    <col min="8" max="16384" width="0" style="328" hidden="1" customWidth="1"/>
  </cols>
  <sheetData>
    <row r="1" spans="1:13" ht="51.75" customHeight="1">
      <c r="A1" s="325" t="s">
        <v>200</v>
      </c>
      <c r="B1" s="326"/>
      <c r="C1" s="326"/>
      <c r="D1" s="326"/>
      <c r="E1" s="326"/>
      <c r="F1" s="326"/>
      <c r="G1" s="326"/>
      <c r="H1" s="327"/>
      <c r="I1" s="327"/>
      <c r="J1" s="327"/>
      <c r="K1" s="327"/>
      <c r="L1" s="327"/>
      <c r="M1" s="327"/>
    </row>
    <row r="2" spans="1:13" ht="13.5">
      <c r="A2" s="326"/>
      <c r="B2" s="326"/>
      <c r="C2" s="326"/>
      <c r="D2" s="326"/>
      <c r="E2" s="326"/>
      <c r="F2" s="326"/>
      <c r="G2" s="326"/>
      <c r="H2" s="327"/>
      <c r="I2" s="327"/>
      <c r="J2" s="327"/>
      <c r="K2" s="327"/>
      <c r="L2" s="327"/>
      <c r="M2" s="327"/>
    </row>
    <row r="3" spans="1:13" ht="13.5">
      <c r="A3" s="326"/>
      <c r="B3" s="326"/>
      <c r="C3" s="326"/>
      <c r="D3" s="326"/>
      <c r="E3" s="326"/>
      <c r="F3" s="326"/>
      <c r="G3" s="326"/>
      <c r="H3" s="327"/>
      <c r="I3" s="327"/>
      <c r="J3" s="327"/>
      <c r="K3" s="327"/>
      <c r="L3" s="327"/>
      <c r="M3" s="327"/>
    </row>
    <row r="4" spans="1:13" ht="14.25" thickBot="1">
      <c r="A4" s="326"/>
      <c r="B4" s="326"/>
      <c r="C4" s="326"/>
      <c r="D4" s="326" t="str">
        <f>Instructions!C4</f>
        <v>Version 3.1, Last Updated: Oct 29, 2014   SI &amp; ZI</v>
      </c>
      <c r="E4" s="326"/>
      <c r="F4" s="326"/>
      <c r="G4" s="326"/>
      <c r="H4" s="327"/>
      <c r="I4" s="327"/>
      <c r="J4" s="327"/>
      <c r="K4" s="327"/>
      <c r="L4" s="327"/>
      <c r="M4" s="327"/>
    </row>
    <row r="5" spans="1:13" ht="22.5" customHeight="1">
      <c r="A5" s="326"/>
      <c r="B5" s="329"/>
      <c r="C5" s="330"/>
      <c r="D5" s="331"/>
      <c r="E5" s="332" t="s">
        <v>201</v>
      </c>
      <c r="F5" s="333"/>
      <c r="G5" s="326"/>
      <c r="H5" s="327"/>
      <c r="I5" s="327"/>
      <c r="J5" s="327"/>
      <c r="K5" s="327"/>
      <c r="L5" s="327"/>
      <c r="M5" s="327"/>
    </row>
    <row r="6" spans="1:13" ht="27" customHeight="1" thickBot="1">
      <c r="A6" s="326"/>
      <c r="B6" s="329"/>
      <c r="C6" s="334"/>
      <c r="D6" s="335" t="s">
        <v>202</v>
      </c>
      <c r="E6" s="329"/>
      <c r="F6" s="336"/>
      <c r="G6" s="326"/>
      <c r="H6" s="327"/>
      <c r="I6" s="327"/>
      <c r="J6" s="327"/>
      <c r="K6" s="327"/>
      <c r="L6" s="327"/>
      <c r="M6" s="327"/>
    </row>
    <row r="7" spans="1:13" ht="20.25" customHeight="1" thickBot="1">
      <c r="A7" s="326"/>
      <c r="B7" s="329"/>
      <c r="C7" s="334"/>
      <c r="D7" s="337" t="s">
        <v>203</v>
      </c>
      <c r="E7" s="338"/>
      <c r="F7" s="336"/>
      <c r="G7" s="326"/>
      <c r="H7" s="327"/>
      <c r="I7" s="327"/>
      <c r="J7" s="327"/>
      <c r="K7" s="327"/>
      <c r="L7" s="327"/>
      <c r="M7" s="327"/>
    </row>
    <row r="8" spans="1:13" ht="21.75" customHeight="1" thickBot="1">
      <c r="A8" s="326"/>
      <c r="B8" s="329"/>
      <c r="C8" s="334"/>
      <c r="D8" s="337" t="s">
        <v>204</v>
      </c>
      <c r="E8" s="338"/>
      <c r="F8" s="336"/>
      <c r="G8" s="326"/>
      <c r="H8" s="327"/>
      <c r="I8" s="327"/>
      <c r="J8" s="327"/>
      <c r="K8" s="327"/>
      <c r="L8" s="327"/>
      <c r="M8" s="327"/>
    </row>
    <row r="9" spans="1:13" ht="23.25" customHeight="1" thickBot="1">
      <c r="A9" s="326"/>
      <c r="B9" s="329"/>
      <c r="C9" s="334"/>
      <c r="D9" s="337" t="s">
        <v>205</v>
      </c>
      <c r="E9" s="339"/>
      <c r="F9" s="336"/>
      <c r="G9" s="326"/>
      <c r="H9" s="327"/>
      <c r="I9" s="327"/>
      <c r="J9" s="327"/>
      <c r="K9" s="327"/>
      <c r="L9" s="327"/>
      <c r="M9" s="327"/>
    </row>
    <row r="10" spans="1:13" ht="21" customHeight="1" thickBot="1">
      <c r="A10" s="326"/>
      <c r="B10" s="329"/>
      <c r="C10" s="334"/>
      <c r="D10" s="337" t="s">
        <v>206</v>
      </c>
      <c r="E10" s="338"/>
      <c r="F10" s="336"/>
      <c r="G10" s="326"/>
      <c r="H10" s="327"/>
      <c r="I10" s="327"/>
      <c r="J10" s="327"/>
      <c r="K10" s="327"/>
      <c r="L10" s="327"/>
      <c r="M10" s="327"/>
    </row>
    <row r="11" spans="1:13" ht="21.75" customHeight="1" thickBot="1">
      <c r="A11" s="326"/>
      <c r="B11" s="329"/>
      <c r="C11" s="334"/>
      <c r="D11" s="337" t="s">
        <v>207</v>
      </c>
      <c r="E11" s="340"/>
      <c r="F11" s="336"/>
      <c r="G11" s="326"/>
      <c r="H11" s="327"/>
      <c r="I11" s="327"/>
      <c r="J11" s="327"/>
      <c r="K11" s="327"/>
      <c r="L11" s="327"/>
      <c r="M11" s="327"/>
    </row>
    <row r="12" spans="1:9" ht="21" customHeight="1" thickBot="1">
      <c r="A12" s="326"/>
      <c r="B12" s="329"/>
      <c r="C12" s="341"/>
      <c r="D12" s="342" t="s">
        <v>208</v>
      </c>
      <c r="E12" s="343"/>
      <c r="F12" s="336"/>
      <c r="G12" s="326"/>
      <c r="H12" s="327"/>
      <c r="I12" s="327"/>
    </row>
    <row r="13" spans="1:9" ht="22.5" customHeight="1" thickBot="1">
      <c r="A13" s="326"/>
      <c r="B13" s="329"/>
      <c r="C13" s="344"/>
      <c r="D13" s="345"/>
      <c r="E13" s="345"/>
      <c r="F13" s="346"/>
      <c r="G13" s="326"/>
      <c r="H13" s="327"/>
      <c r="I13" s="327"/>
    </row>
    <row r="14" spans="1:13" ht="14.25">
      <c r="A14" s="326"/>
      <c r="B14" s="326"/>
      <c r="C14" s="326"/>
      <c r="D14" s="326"/>
      <c r="E14" s="326"/>
      <c r="F14" s="326"/>
      <c r="G14" s="326"/>
      <c r="H14" s="327"/>
      <c r="I14" s="327"/>
      <c r="J14" s="327"/>
      <c r="K14" s="327"/>
      <c r="L14" s="327"/>
      <c r="M14" s="327"/>
    </row>
    <row r="15" spans="1:13" ht="14.25">
      <c r="A15" s="326"/>
      <c r="B15" s="326"/>
      <c r="C15" s="326"/>
      <c r="D15" s="326"/>
      <c r="E15" s="326"/>
      <c r="F15" s="326"/>
      <c r="G15" s="326"/>
      <c r="H15" s="327"/>
      <c r="I15" s="327"/>
      <c r="J15" s="327"/>
      <c r="K15" s="327"/>
      <c r="L15" s="327"/>
      <c r="M15" s="327"/>
    </row>
    <row r="16" spans="1:13" ht="14.25">
      <c r="A16" s="326"/>
      <c r="B16" s="326"/>
      <c r="C16" s="326"/>
      <c r="D16" s="326"/>
      <c r="E16" s="326"/>
      <c r="F16" s="326"/>
      <c r="G16" s="326"/>
      <c r="H16" s="327"/>
      <c r="I16" s="327"/>
      <c r="J16" s="327"/>
      <c r="K16" s="327"/>
      <c r="L16" s="327"/>
      <c r="M16" s="327"/>
    </row>
    <row r="17" spans="1:13" ht="14.25">
      <c r="A17" s="326"/>
      <c r="B17" s="326"/>
      <c r="C17" s="326"/>
      <c r="D17" s="326"/>
      <c r="E17" s="326"/>
      <c r="F17" s="326"/>
      <c r="G17" s="326"/>
      <c r="H17" s="327"/>
      <c r="I17" s="327"/>
      <c r="J17" s="327"/>
      <c r="K17" s="327"/>
      <c r="L17" s="327"/>
      <c r="M17" s="327"/>
    </row>
    <row r="18" spans="1:13" ht="14.25">
      <c r="A18" s="325" t="str">
        <f>'[1]Instructions'!A33</f>
        <v>End of worksheet</v>
      </c>
      <c r="B18" s="326"/>
      <c r="C18" s="326"/>
      <c r="D18" s="325" t="s">
        <v>209</v>
      </c>
      <c r="E18" s="326"/>
      <c r="F18" s="326"/>
      <c r="G18" s="326"/>
      <c r="H18" s="327"/>
      <c r="I18" s="327"/>
      <c r="J18" s="327"/>
      <c r="K18" s="327"/>
      <c r="L18" s="327"/>
      <c r="M18" s="327"/>
    </row>
    <row r="19" spans="1:13" ht="13.5" hidden="1">
      <c r="A19" s="327"/>
      <c r="B19" s="327"/>
      <c r="C19" s="327"/>
      <c r="D19" s="327"/>
      <c r="E19" s="327"/>
      <c r="F19" s="327"/>
      <c r="G19" s="327"/>
      <c r="H19" s="327"/>
      <c r="I19" s="327"/>
      <c r="J19" s="327"/>
      <c r="K19" s="327"/>
      <c r="L19" s="347"/>
      <c r="M19" s="327"/>
    </row>
    <row r="20" spans="1:13" ht="13.5" hidden="1">
      <c r="A20" s="327"/>
      <c r="B20" s="327"/>
      <c r="C20" s="327"/>
      <c r="D20" s="327"/>
      <c r="E20" s="327"/>
      <c r="F20" s="327"/>
      <c r="G20" s="327"/>
      <c r="H20" s="327"/>
      <c r="I20" s="327"/>
      <c r="J20" s="327"/>
      <c r="K20" s="327"/>
      <c r="L20" s="327"/>
      <c r="M20" s="327"/>
    </row>
    <row r="21" spans="1:13" ht="13.5" hidden="1">
      <c r="A21" s="327"/>
      <c r="B21" s="327"/>
      <c r="C21" s="327"/>
      <c r="D21" s="327"/>
      <c r="E21" s="327"/>
      <c r="F21" s="327"/>
      <c r="G21" s="327"/>
      <c r="H21" s="327"/>
      <c r="I21" s="327"/>
      <c r="J21" s="327"/>
      <c r="K21" s="327"/>
      <c r="L21" s="327"/>
      <c r="M21" s="327"/>
    </row>
    <row r="22" spans="1:13" ht="13.5" hidden="1">
      <c r="A22" s="327"/>
      <c r="B22" s="327"/>
      <c r="C22" s="327"/>
      <c r="D22" s="327"/>
      <c r="E22" s="327"/>
      <c r="F22" s="327"/>
      <c r="G22" s="327"/>
      <c r="H22" s="327"/>
      <c r="I22" s="327"/>
      <c r="J22" s="327"/>
      <c r="K22" s="327"/>
      <c r="L22" s="327"/>
      <c r="M22" s="327"/>
    </row>
    <row r="23" spans="1:13" ht="13.5" hidden="1">
      <c r="A23" s="327"/>
      <c r="B23" s="327"/>
      <c r="C23" s="327"/>
      <c r="D23" s="327"/>
      <c r="E23" s="327"/>
      <c r="F23" s="327"/>
      <c r="G23" s="327"/>
      <c r="H23" s="327"/>
      <c r="I23" s="327"/>
      <c r="J23" s="327"/>
      <c r="K23" s="327"/>
      <c r="L23" s="327"/>
      <c r="M23" s="327"/>
    </row>
    <row r="24" spans="1:13" ht="13.5" hidden="1">
      <c r="A24" s="327"/>
      <c r="B24" s="327"/>
      <c r="C24" s="327"/>
      <c r="D24" s="327"/>
      <c r="E24" s="327"/>
      <c r="F24" s="327"/>
      <c r="G24" s="327"/>
      <c r="H24" s="327"/>
      <c r="I24" s="327"/>
      <c r="J24" s="327"/>
      <c r="K24" s="327"/>
      <c r="L24" s="327"/>
      <c r="M24" s="327"/>
    </row>
    <row r="25" spans="1:13" ht="13.5" hidden="1">
      <c r="A25" s="327"/>
      <c r="B25" s="327"/>
      <c r="C25" s="327"/>
      <c r="D25" s="327"/>
      <c r="E25" s="327"/>
      <c r="F25" s="327"/>
      <c r="G25" s="327"/>
      <c r="H25" s="327"/>
      <c r="I25" s="327"/>
      <c r="J25" s="327"/>
      <c r="K25" s="327"/>
      <c r="L25" s="327"/>
      <c r="M25" s="327"/>
    </row>
    <row r="26" spans="1:13" ht="13.5" hidden="1">
      <c r="A26" s="327"/>
      <c r="B26" s="327"/>
      <c r="C26" s="327"/>
      <c r="D26" s="327"/>
      <c r="E26" s="327"/>
      <c r="F26" s="327"/>
      <c r="G26" s="327"/>
      <c r="H26" s="327"/>
      <c r="I26" s="327"/>
      <c r="J26" s="327"/>
      <c r="K26" s="327"/>
      <c r="L26" s="327"/>
      <c r="M26" s="327"/>
    </row>
    <row r="27" spans="1:13" ht="13.5" hidden="1">
      <c r="A27" s="327"/>
      <c r="B27" s="327"/>
      <c r="C27" s="327"/>
      <c r="E27" s="327"/>
      <c r="F27" s="327"/>
      <c r="G27" s="327"/>
      <c r="H27" s="327"/>
      <c r="I27" s="327"/>
      <c r="J27" s="327"/>
      <c r="K27" s="327"/>
      <c r="L27" s="327"/>
      <c r="M27" s="327"/>
    </row>
    <row r="28" spans="1:13" ht="13.5" hidden="1">
      <c r="A28" s="327"/>
      <c r="B28" s="327"/>
      <c r="C28" s="327"/>
      <c r="D28" s="327"/>
      <c r="E28" s="327"/>
      <c r="F28" s="327"/>
      <c r="G28" s="327"/>
      <c r="H28" s="327"/>
      <c r="I28" s="327"/>
      <c r="J28" s="327"/>
      <c r="K28" s="327"/>
      <c r="L28" s="327"/>
      <c r="M28" s="327"/>
    </row>
    <row r="29" spans="1:13" ht="13.5" hidden="1">
      <c r="A29" s="327"/>
      <c r="B29" s="327"/>
      <c r="C29" s="327"/>
      <c r="D29" s="327"/>
      <c r="E29" s="327"/>
      <c r="F29" s="327"/>
      <c r="G29" s="327"/>
      <c r="H29" s="327"/>
      <c r="I29" s="327"/>
      <c r="J29" s="327"/>
      <c r="K29" s="327"/>
      <c r="L29" s="327"/>
      <c r="M29" s="327"/>
    </row>
    <row r="30" spans="1:13" ht="13.5" hidden="1">
      <c r="A30" s="327"/>
      <c r="B30" s="327"/>
      <c r="C30" s="327"/>
      <c r="D30" s="327"/>
      <c r="E30" s="327"/>
      <c r="F30" s="327"/>
      <c r="G30" s="327"/>
      <c r="H30" s="327"/>
      <c r="I30" s="327"/>
      <c r="J30" s="327"/>
      <c r="K30" s="327"/>
      <c r="L30" s="327"/>
      <c r="M30" s="327"/>
    </row>
    <row r="31" spans="1:13" ht="13.5" hidden="1">
      <c r="A31" s="327"/>
      <c r="B31" s="327"/>
      <c r="C31" s="327"/>
      <c r="D31" s="327"/>
      <c r="E31" s="327"/>
      <c r="F31" s="327"/>
      <c r="G31" s="327"/>
      <c r="H31" s="327"/>
      <c r="I31" s="327"/>
      <c r="J31" s="327"/>
      <c r="K31" s="327"/>
      <c r="L31" s="327"/>
      <c r="M31" s="327"/>
    </row>
    <row r="32" spans="1:13" ht="13.5" hidden="1">
      <c r="A32" s="327"/>
      <c r="B32" s="327"/>
      <c r="C32" s="327"/>
      <c r="D32" s="327"/>
      <c r="E32" s="327"/>
      <c r="F32" s="327"/>
      <c r="G32" s="327"/>
      <c r="H32" s="327"/>
      <c r="I32" s="327"/>
      <c r="J32" s="327"/>
      <c r="K32" s="327"/>
      <c r="L32" s="327"/>
      <c r="M32" s="327"/>
    </row>
    <row r="33" spans="1:13" ht="13.5" hidden="1">
      <c r="A33" s="327"/>
      <c r="B33" s="327"/>
      <c r="C33" s="327"/>
      <c r="D33" s="327"/>
      <c r="E33" s="327"/>
      <c r="F33" s="327"/>
      <c r="G33" s="327"/>
      <c r="H33" s="327"/>
      <c r="I33" s="327"/>
      <c r="J33" s="327"/>
      <c r="K33" s="327"/>
      <c r="L33" s="327"/>
      <c r="M33" s="327"/>
    </row>
    <row r="34" spans="1:13" ht="13.5" hidden="1">
      <c r="A34" s="327"/>
      <c r="B34" s="327"/>
      <c r="C34" s="327"/>
      <c r="D34" s="327"/>
      <c r="E34" s="327"/>
      <c r="F34" s="327"/>
      <c r="G34" s="327"/>
      <c r="H34" s="327"/>
      <c r="I34" s="327"/>
      <c r="J34" s="327"/>
      <c r="K34" s="327"/>
      <c r="L34" s="327"/>
      <c r="M34" s="327"/>
    </row>
    <row r="35" spans="1:13" ht="13.5" hidden="1">
      <c r="A35" s="327"/>
      <c r="B35" s="327"/>
      <c r="C35" s="327"/>
      <c r="D35" s="327"/>
      <c r="E35" s="327"/>
      <c r="F35" s="327"/>
      <c r="G35" s="327"/>
      <c r="H35" s="327"/>
      <c r="I35" s="327"/>
      <c r="J35" s="327"/>
      <c r="K35" s="327"/>
      <c r="L35" s="327"/>
      <c r="M35" s="327"/>
    </row>
  </sheetData>
  <sheetProtection selectLockedCells="1"/>
  <dataValidations count="6">
    <dataValidation type="textLength" operator="greaterThan" allowBlank="1" showInputMessage="1" showErrorMessage="1" error="Please enter correct facility address." sqref="E8">
      <formula1>2</formula1>
    </dataValidation>
    <dataValidation type="textLength" operator="greaterThanOrEqual" allowBlank="1" showInputMessage="1" showErrorMessage="1" error="Name must be longer than 2 letters" sqref="E10">
      <formula1>2</formula1>
    </dataValidation>
    <dataValidation type="date" operator="greaterThan" allowBlank="1" showInputMessage="1" showErrorMessage="1" prompt="Input date as dd-mon-yy" error="Date needs to be after January 1, 2010" sqref="E12">
      <formula1>40179</formula1>
    </dataValidation>
    <dataValidation type="whole" allowBlank="1" showInputMessage="1" showErrorMessage="1" error="Reporting year must be 2010 or later" sqref="E11">
      <formula1>2010</formula1>
      <formula2>2050</formula2>
    </dataValidation>
    <dataValidation type="textLength" operator="greaterThan" allowBlank="1" showInputMessage="1" showErrorMessage="1" error="Please enter correct facility name. " sqref="E7">
      <formula1>2</formula1>
    </dataValidation>
    <dataValidation type="whole" operator="greaterThan" allowBlank="1" showInputMessage="1" showErrorMessage="1" error="Please enter 10 digit phone number" sqref="E9">
      <formula1>1000000000</formula1>
    </dataValidation>
  </dataValidations>
  <printOptions/>
  <pageMargins left="0.7" right="0.7" top="0.75" bottom="0.75" header="0.3" footer="0.3"/>
  <pageSetup horizontalDpi="600" verticalDpi="600" orientation="landscape" scale="81" r:id="rId2"/>
  <drawing r:id="rId1"/>
</worksheet>
</file>

<file path=xl/worksheets/sheet3.xml><?xml version="1.0" encoding="utf-8"?>
<worksheet xmlns="http://schemas.openxmlformats.org/spreadsheetml/2006/main" xmlns:r="http://schemas.openxmlformats.org/officeDocument/2006/relationships">
  <sheetPr>
    <tabColor theme="3" tint="0.5999900102615356"/>
  </sheetPr>
  <dimension ref="C1:AB143"/>
  <sheetViews>
    <sheetView tabSelected="1" zoomScalePageLayoutView="0" workbookViewId="0" topLeftCell="A25">
      <selection activeCell="B12" sqref="B12"/>
    </sheetView>
  </sheetViews>
  <sheetFormatPr defaultColWidth="9.140625" defaultRowHeight="15"/>
  <cols>
    <col min="1" max="1" width="13.140625" style="142" customWidth="1"/>
    <col min="2" max="2" width="16.140625" style="142" customWidth="1"/>
    <col min="3" max="3" width="9.140625" style="12" customWidth="1"/>
    <col min="4" max="4" width="41.421875" style="12" customWidth="1"/>
    <col min="5" max="5" width="39.00390625" style="12" customWidth="1"/>
    <col min="6" max="6" width="17.00390625" style="17" customWidth="1"/>
    <col min="7" max="7" width="15.57421875" style="17" customWidth="1"/>
    <col min="8" max="8" width="17.00390625" style="12" customWidth="1"/>
    <col min="9" max="9" width="5.8515625" style="12" customWidth="1"/>
    <col min="10" max="10" width="14.8515625" style="12" customWidth="1"/>
    <col min="11" max="11" width="4.140625" style="12" customWidth="1"/>
    <col min="12" max="12" width="10.57421875" style="12" customWidth="1"/>
    <col min="13" max="13" width="5.8515625" style="12" customWidth="1"/>
    <col min="14" max="16384" width="9.140625" style="12" customWidth="1"/>
  </cols>
  <sheetData>
    <row r="1" spans="3:27" ht="40.5" customHeight="1">
      <c r="C1" s="366"/>
      <c r="D1" s="366"/>
      <c r="E1" s="348">
        <f>'Facility Info'!E7</f>
        <v>0</v>
      </c>
      <c r="F1" s="11"/>
      <c r="G1" s="11"/>
      <c r="H1" s="10"/>
      <c r="I1" s="10"/>
      <c r="J1" s="10"/>
      <c r="K1" s="10"/>
      <c r="L1" s="10"/>
      <c r="M1" s="10"/>
      <c r="N1" s="10"/>
      <c r="O1" s="10"/>
      <c r="P1" s="10"/>
      <c r="Q1" s="10"/>
      <c r="R1" s="10"/>
      <c r="S1" s="10"/>
      <c r="T1" s="10"/>
      <c r="U1" s="10"/>
      <c r="V1" s="10"/>
      <c r="W1" s="10"/>
      <c r="X1" s="10"/>
      <c r="Y1" s="10"/>
      <c r="Z1" s="10"/>
      <c r="AA1" s="10"/>
    </row>
    <row r="2" spans="3:27" ht="18.75" customHeight="1">
      <c r="C2" s="61" t="s">
        <v>183</v>
      </c>
      <c r="D2" s="60"/>
      <c r="E2" s="11"/>
      <c r="F2" s="11"/>
      <c r="G2" s="11"/>
      <c r="H2" s="10"/>
      <c r="I2" s="10"/>
      <c r="J2" s="10"/>
      <c r="K2" s="10"/>
      <c r="L2" s="10"/>
      <c r="M2" s="10"/>
      <c r="N2" s="10"/>
      <c r="O2" s="10"/>
      <c r="P2" s="10"/>
      <c r="Q2" s="10"/>
      <c r="R2" s="10"/>
      <c r="S2" s="10"/>
      <c r="T2" s="10"/>
      <c r="U2" s="10"/>
      <c r="V2" s="10"/>
      <c r="W2" s="10"/>
      <c r="X2" s="10"/>
      <c r="Y2" s="10"/>
      <c r="Z2" s="10"/>
      <c r="AA2" s="10"/>
    </row>
    <row r="3" spans="3:27" ht="12.75" customHeight="1">
      <c r="C3" s="61"/>
      <c r="D3" s="60"/>
      <c r="E3" s="11">
        <f>'Facility Info'!E8</f>
        <v>0</v>
      </c>
      <c r="F3" s="11"/>
      <c r="G3" s="11"/>
      <c r="H3" s="10"/>
      <c r="I3" s="10"/>
      <c r="J3" s="10"/>
      <c r="K3" s="10"/>
      <c r="L3" s="10"/>
      <c r="M3" s="10"/>
      <c r="N3" s="10"/>
      <c r="O3" s="10"/>
      <c r="P3" s="10"/>
      <c r="Q3" s="10"/>
      <c r="R3" s="10"/>
      <c r="S3" s="10"/>
      <c r="T3" s="10"/>
      <c r="U3" s="10"/>
      <c r="V3" s="10"/>
      <c r="W3" s="10"/>
      <c r="X3" s="10"/>
      <c r="Y3" s="10"/>
      <c r="Z3" s="10"/>
      <c r="AA3" s="10"/>
    </row>
    <row r="4" spans="3:24" ht="12.75" customHeight="1">
      <c r="C4" s="12" t="str">
        <f>Instructions!C4</f>
        <v>Version 3.1, Last Updated: Oct 29, 2014   SI &amp; ZI</v>
      </c>
      <c r="D4" s="10"/>
      <c r="E4" s="10"/>
      <c r="F4" s="11"/>
      <c r="G4" s="11"/>
      <c r="H4" s="10"/>
      <c r="I4" s="10"/>
      <c r="J4" s="10"/>
      <c r="K4" s="10"/>
      <c r="L4" s="10"/>
      <c r="M4" s="10"/>
      <c r="N4" s="10"/>
      <c r="O4" s="10"/>
      <c r="P4" s="10"/>
      <c r="Q4" s="10"/>
      <c r="R4" s="10"/>
      <c r="S4" s="10"/>
      <c r="T4" s="10"/>
      <c r="U4" s="10"/>
      <c r="V4" s="10"/>
      <c r="W4" s="10"/>
      <c r="X4" s="10"/>
    </row>
    <row r="5" spans="3:24" ht="6" customHeight="1">
      <c r="C5" s="9"/>
      <c r="D5" s="10"/>
      <c r="E5" s="10"/>
      <c r="F5" s="11"/>
      <c r="G5" s="11"/>
      <c r="H5" s="10"/>
      <c r="I5" s="10"/>
      <c r="J5" s="10"/>
      <c r="K5" s="10"/>
      <c r="L5" s="10"/>
      <c r="M5" s="10"/>
      <c r="N5" s="10"/>
      <c r="O5" s="10"/>
      <c r="P5" s="10"/>
      <c r="Q5" s="10"/>
      <c r="R5" s="10"/>
      <c r="S5" s="10"/>
      <c r="T5" s="10"/>
      <c r="U5" s="10"/>
      <c r="V5" s="10"/>
      <c r="W5" s="10"/>
      <c r="X5" s="10"/>
    </row>
    <row r="6" spans="3:22" ht="33.75" customHeight="1">
      <c r="C6" s="367" t="s">
        <v>197</v>
      </c>
      <c r="D6" s="368"/>
      <c r="E6" s="368"/>
      <c r="F6" s="369"/>
      <c r="G6" s="10"/>
      <c r="H6" s="10"/>
      <c r="I6" s="10"/>
      <c r="J6" s="10"/>
      <c r="K6" s="10"/>
      <c r="L6" s="10"/>
      <c r="M6" s="10"/>
      <c r="N6" s="10"/>
      <c r="O6" s="10"/>
      <c r="P6" s="10"/>
      <c r="Q6" s="10"/>
      <c r="R6" s="10"/>
      <c r="S6" s="10"/>
      <c r="T6" s="10"/>
      <c r="U6" s="10"/>
      <c r="V6" s="10"/>
    </row>
    <row r="7" spans="3:26" ht="30" customHeight="1">
      <c r="C7" s="370" t="s">
        <v>189</v>
      </c>
      <c r="D7" s="371"/>
      <c r="E7" s="371"/>
      <c r="F7" s="372"/>
      <c r="G7" s="10"/>
      <c r="H7" s="10"/>
      <c r="I7" s="10"/>
      <c r="J7" s="10"/>
      <c r="K7" s="10"/>
      <c r="L7" s="10"/>
      <c r="M7" s="10"/>
      <c r="N7" s="10"/>
      <c r="O7" s="10"/>
      <c r="P7" s="10"/>
      <c r="Q7" s="10"/>
      <c r="R7" s="10"/>
      <c r="S7" s="10"/>
      <c r="T7" s="10"/>
      <c r="U7" s="10"/>
      <c r="V7" s="10"/>
      <c r="W7" s="10"/>
      <c r="X7" s="10"/>
      <c r="Y7" s="10"/>
      <c r="Z7" s="10"/>
    </row>
    <row r="8" spans="3:26" ht="39" customHeight="1">
      <c r="C8" s="373" t="s">
        <v>190</v>
      </c>
      <c r="D8" s="374"/>
      <c r="E8" s="374"/>
      <c r="F8" s="375"/>
      <c r="G8" s="10"/>
      <c r="H8" s="10"/>
      <c r="I8" s="10"/>
      <c r="J8" s="10"/>
      <c r="K8" s="10"/>
      <c r="L8" s="10"/>
      <c r="M8" s="10"/>
      <c r="N8" s="10"/>
      <c r="O8" s="10"/>
      <c r="P8" s="10"/>
      <c r="Q8" s="10"/>
      <c r="R8" s="10"/>
      <c r="S8" s="10"/>
      <c r="T8" s="10"/>
      <c r="U8" s="10"/>
      <c r="V8" s="10"/>
      <c r="W8" s="10"/>
      <c r="X8" s="10"/>
      <c r="Y8" s="10"/>
      <c r="Z8" s="10"/>
    </row>
    <row r="9" spans="3:26" ht="15.75" customHeight="1">
      <c r="C9" s="376" t="s">
        <v>191</v>
      </c>
      <c r="D9" s="377"/>
      <c r="E9" s="377"/>
      <c r="F9" s="378"/>
      <c r="G9" s="10"/>
      <c r="H9" s="10"/>
      <c r="I9" s="10"/>
      <c r="J9" s="10"/>
      <c r="K9" s="10"/>
      <c r="L9" s="10"/>
      <c r="M9" s="10"/>
      <c r="N9" s="10"/>
      <c r="O9" s="10"/>
      <c r="P9" s="10"/>
      <c r="Q9" s="10"/>
      <c r="R9" s="10"/>
      <c r="S9" s="10"/>
      <c r="T9" s="10"/>
      <c r="U9" s="10"/>
      <c r="V9" s="10"/>
      <c r="W9" s="10"/>
      <c r="X9" s="10"/>
      <c r="Y9" s="10"/>
      <c r="Z9" s="10"/>
    </row>
    <row r="10" spans="3:28" ht="34.5" customHeight="1" thickBot="1">
      <c r="C10" s="9" t="s">
        <v>96</v>
      </c>
      <c r="D10" s="122"/>
      <c r="E10" s="10"/>
      <c r="F10" s="10"/>
      <c r="G10" s="10"/>
      <c r="H10" s="10"/>
      <c r="I10" s="10"/>
      <c r="J10" s="10"/>
      <c r="K10" s="10"/>
      <c r="L10" s="10"/>
      <c r="M10" s="10"/>
      <c r="N10" s="10"/>
      <c r="O10" s="10"/>
      <c r="P10" s="10"/>
      <c r="Q10" s="10"/>
      <c r="R10" s="10"/>
      <c r="S10" s="10"/>
      <c r="T10" s="10"/>
      <c r="U10" s="10"/>
      <c r="V10" s="10"/>
      <c r="W10" s="10"/>
      <c r="X10" s="10"/>
      <c r="Y10" s="10"/>
      <c r="Z10" s="10"/>
      <c r="AA10" s="10"/>
      <c r="AB10" s="10"/>
    </row>
    <row r="11" spans="3:24" ht="15.75" thickBot="1">
      <c r="C11" s="64"/>
      <c r="D11" s="65" t="s">
        <v>78</v>
      </c>
      <c r="E11" s="66"/>
      <c r="F11" s="67"/>
      <c r="G11" s="68"/>
      <c r="H11" s="10"/>
      <c r="I11" s="10"/>
      <c r="J11" s="10"/>
      <c r="K11" s="10"/>
      <c r="L11" s="10"/>
      <c r="M11" s="10"/>
      <c r="N11" s="10"/>
      <c r="O11" s="10"/>
      <c r="P11" s="10"/>
      <c r="Q11" s="10"/>
      <c r="R11" s="10"/>
      <c r="S11" s="10"/>
      <c r="T11" s="10"/>
      <c r="U11" s="10"/>
      <c r="V11" s="10"/>
      <c r="W11" s="10"/>
      <c r="X11" s="10"/>
    </row>
    <row r="12" spans="3:24" ht="48" customHeight="1" thickBot="1">
      <c r="C12" s="69"/>
      <c r="D12" s="76" t="s">
        <v>93</v>
      </c>
      <c r="E12" s="77" t="s">
        <v>92</v>
      </c>
      <c r="F12" s="78" t="s">
        <v>94</v>
      </c>
      <c r="G12" s="70"/>
      <c r="H12" s="13"/>
      <c r="I12" s="361" t="s">
        <v>192</v>
      </c>
      <c r="J12" s="362"/>
      <c r="K12" s="362"/>
      <c r="L12" s="362"/>
      <c r="M12" s="363"/>
      <c r="N12" s="10"/>
      <c r="O12" s="10"/>
      <c r="P12" s="10"/>
      <c r="Q12" s="10"/>
      <c r="R12" s="10"/>
      <c r="S12" s="10"/>
      <c r="T12" s="10"/>
      <c r="U12" s="10"/>
      <c r="V12" s="10"/>
      <c r="W12" s="10"/>
      <c r="X12" s="10"/>
    </row>
    <row r="13" spans="3:24" ht="19.5" customHeight="1">
      <c r="C13" s="69"/>
      <c r="D13" s="79"/>
      <c r="E13" s="80"/>
      <c r="F13" s="127"/>
      <c r="G13" s="71"/>
      <c r="H13" s="14"/>
      <c r="I13" s="166">
        <v>1</v>
      </c>
      <c r="J13" s="169" t="s">
        <v>61</v>
      </c>
      <c r="K13" s="169" t="s">
        <v>62</v>
      </c>
      <c r="L13" s="169">
        <f>I13*0.4536</f>
        <v>0.4536</v>
      </c>
      <c r="M13" s="170" t="s">
        <v>63</v>
      </c>
      <c r="N13" s="10"/>
      <c r="O13" s="10"/>
      <c r="P13" s="10"/>
      <c r="Q13" s="10"/>
      <c r="R13" s="10"/>
      <c r="S13" s="10"/>
      <c r="T13" s="10"/>
      <c r="U13" s="10"/>
      <c r="V13" s="10"/>
      <c r="W13" s="10"/>
      <c r="X13" s="10"/>
    </row>
    <row r="14" spans="3:24" ht="19.5" customHeight="1">
      <c r="C14" s="69"/>
      <c r="D14" s="79"/>
      <c r="E14" s="80"/>
      <c r="F14" s="127">
        <v>0</v>
      </c>
      <c r="G14" s="71"/>
      <c r="H14" s="14"/>
      <c r="I14" s="167">
        <v>1</v>
      </c>
      <c r="J14" s="171" t="s">
        <v>64</v>
      </c>
      <c r="K14" s="171" t="s">
        <v>62</v>
      </c>
      <c r="L14" s="171">
        <f>I14/16*0.4536</f>
        <v>0.02835</v>
      </c>
      <c r="M14" s="172" t="s">
        <v>63</v>
      </c>
      <c r="N14" s="10"/>
      <c r="O14" s="10"/>
      <c r="P14" s="10"/>
      <c r="Q14" s="10"/>
      <c r="R14" s="10"/>
      <c r="S14" s="10"/>
      <c r="T14" s="10"/>
      <c r="U14" s="10"/>
      <c r="V14" s="10"/>
      <c r="W14" s="10"/>
      <c r="X14" s="10"/>
    </row>
    <row r="15" spans="3:24" ht="19.5" customHeight="1">
      <c r="C15" s="69"/>
      <c r="D15" s="79"/>
      <c r="E15" s="80"/>
      <c r="F15" s="127">
        <v>0</v>
      </c>
      <c r="G15" s="71"/>
      <c r="H15" s="14"/>
      <c r="I15" s="167">
        <v>1</v>
      </c>
      <c r="J15" s="171" t="s">
        <v>72</v>
      </c>
      <c r="K15" s="171" t="s">
        <v>62</v>
      </c>
      <c r="L15" s="171">
        <f>I15/1000</f>
        <v>0.001</v>
      </c>
      <c r="M15" s="172" t="s">
        <v>63</v>
      </c>
      <c r="N15" s="10"/>
      <c r="O15" s="10"/>
      <c r="P15" s="10"/>
      <c r="Q15" s="10"/>
      <c r="R15" s="10"/>
      <c r="S15" s="10"/>
      <c r="T15" s="10"/>
      <c r="U15" s="10"/>
      <c r="V15" s="10"/>
      <c r="W15" s="10"/>
      <c r="X15" s="10"/>
    </row>
    <row r="16" spans="3:24" ht="19.5" customHeight="1">
      <c r="C16" s="69"/>
      <c r="D16" s="81"/>
      <c r="E16" s="80"/>
      <c r="F16" s="127">
        <v>0</v>
      </c>
      <c r="G16" s="71"/>
      <c r="H16" s="14"/>
      <c r="I16" s="167">
        <v>1</v>
      </c>
      <c r="J16" s="171" t="s">
        <v>65</v>
      </c>
      <c r="K16" s="171" t="s">
        <v>62</v>
      </c>
      <c r="L16" s="171">
        <f>I16*907.18474</f>
        <v>907.18474</v>
      </c>
      <c r="M16" s="172" t="s">
        <v>63</v>
      </c>
      <c r="N16" s="10"/>
      <c r="O16" s="10"/>
      <c r="P16" s="10"/>
      <c r="Q16" s="10"/>
      <c r="R16" s="10"/>
      <c r="S16" s="10"/>
      <c r="T16" s="10"/>
      <c r="U16" s="10"/>
      <c r="V16" s="10"/>
      <c r="W16" s="10"/>
      <c r="X16" s="10"/>
    </row>
    <row r="17" spans="3:24" ht="19.5" customHeight="1">
      <c r="C17" s="69"/>
      <c r="D17" s="79"/>
      <c r="E17" s="80"/>
      <c r="F17" s="127">
        <v>0</v>
      </c>
      <c r="G17" s="71"/>
      <c r="H17" s="14"/>
      <c r="I17" s="167">
        <v>1</v>
      </c>
      <c r="J17" s="171" t="s">
        <v>66</v>
      </c>
      <c r="K17" s="171" t="s">
        <v>62</v>
      </c>
      <c r="L17" s="171">
        <f>I17*1016.046909</f>
        <v>1016.046909</v>
      </c>
      <c r="M17" s="172" t="s">
        <v>63</v>
      </c>
      <c r="N17" s="10"/>
      <c r="O17" s="10"/>
      <c r="P17" s="10"/>
      <c r="Q17" s="10"/>
      <c r="R17" s="10"/>
      <c r="S17" s="10"/>
      <c r="T17" s="10"/>
      <c r="U17" s="10"/>
      <c r="V17" s="10"/>
      <c r="W17" s="10"/>
      <c r="X17" s="10"/>
    </row>
    <row r="18" spans="3:24" ht="19.5" customHeight="1" thickBot="1">
      <c r="C18" s="69"/>
      <c r="D18" s="79"/>
      <c r="E18" s="80"/>
      <c r="F18" s="127">
        <v>0</v>
      </c>
      <c r="G18" s="71"/>
      <c r="H18" s="14"/>
      <c r="I18" s="168">
        <v>1</v>
      </c>
      <c r="J18" s="173" t="s">
        <v>67</v>
      </c>
      <c r="K18" s="173" t="s">
        <v>62</v>
      </c>
      <c r="L18" s="173">
        <f>I18*1000</f>
        <v>1000</v>
      </c>
      <c r="M18" s="174" t="s">
        <v>63</v>
      </c>
      <c r="N18" s="10"/>
      <c r="O18" s="10"/>
      <c r="P18" s="10"/>
      <c r="Q18" s="10"/>
      <c r="R18" s="10"/>
      <c r="S18" s="10"/>
      <c r="T18" s="10"/>
      <c r="U18" s="10"/>
      <c r="V18" s="10"/>
      <c r="W18" s="10"/>
      <c r="X18" s="10"/>
    </row>
    <row r="19" spans="3:24" ht="19.5" customHeight="1">
      <c r="C19" s="69"/>
      <c r="D19" s="79"/>
      <c r="E19" s="80"/>
      <c r="F19" s="127">
        <v>0</v>
      </c>
      <c r="G19" s="71"/>
      <c r="H19" s="14"/>
      <c r="I19" s="134"/>
      <c r="J19" s="134"/>
      <c r="K19" s="10"/>
      <c r="L19" s="10"/>
      <c r="M19" s="10"/>
      <c r="N19" s="10"/>
      <c r="O19" s="10"/>
      <c r="P19" s="10"/>
      <c r="Q19" s="10"/>
      <c r="R19" s="10"/>
      <c r="S19" s="10"/>
      <c r="T19" s="10"/>
      <c r="U19" s="10"/>
      <c r="V19" s="10"/>
      <c r="W19" s="10"/>
      <c r="X19" s="10"/>
    </row>
    <row r="20" spans="3:24" ht="19.5" customHeight="1">
      <c r="C20" s="69"/>
      <c r="D20" s="79"/>
      <c r="E20" s="80"/>
      <c r="F20" s="127">
        <v>0</v>
      </c>
      <c r="G20" s="71"/>
      <c r="H20" s="14"/>
      <c r="I20" s="134"/>
      <c r="J20" s="134"/>
      <c r="K20" s="10"/>
      <c r="L20" s="10"/>
      <c r="M20" s="10"/>
      <c r="N20" s="10"/>
      <c r="O20" s="10"/>
      <c r="P20" s="10"/>
      <c r="Q20" s="10"/>
      <c r="R20" s="10"/>
      <c r="S20" s="10"/>
      <c r="T20" s="10"/>
      <c r="U20" s="10"/>
      <c r="V20" s="10"/>
      <c r="W20" s="10"/>
      <c r="X20" s="10"/>
    </row>
    <row r="21" spans="3:24" ht="19.5" customHeight="1">
      <c r="C21" s="69"/>
      <c r="D21" s="79"/>
      <c r="E21" s="80"/>
      <c r="F21" s="127">
        <v>0</v>
      </c>
      <c r="G21" s="71"/>
      <c r="H21" s="14"/>
      <c r="I21" s="134"/>
      <c r="J21" s="134"/>
      <c r="K21" s="10"/>
      <c r="L21" s="10"/>
      <c r="M21" s="10"/>
      <c r="N21" s="10"/>
      <c r="O21" s="10"/>
      <c r="P21" s="10"/>
      <c r="Q21" s="10"/>
      <c r="R21" s="10"/>
      <c r="S21" s="10"/>
      <c r="T21" s="10"/>
      <c r="U21" s="10"/>
      <c r="V21" s="10"/>
      <c r="W21" s="10"/>
      <c r="X21" s="10"/>
    </row>
    <row r="22" spans="3:24" ht="19.5" customHeight="1">
      <c r="C22" s="69"/>
      <c r="D22" s="79"/>
      <c r="E22" s="80"/>
      <c r="F22" s="127">
        <v>0</v>
      </c>
      <c r="G22" s="71"/>
      <c r="H22" s="14"/>
      <c r="I22" s="134"/>
      <c r="J22" s="134"/>
      <c r="K22" s="10"/>
      <c r="L22" s="10"/>
      <c r="M22" s="10"/>
      <c r="N22" s="10"/>
      <c r="O22" s="10"/>
      <c r="P22" s="10"/>
      <c r="Q22" s="10"/>
      <c r="R22" s="10"/>
      <c r="S22" s="10"/>
      <c r="T22" s="10"/>
      <c r="U22" s="10"/>
      <c r="V22" s="10"/>
      <c r="W22" s="10"/>
      <c r="X22" s="10"/>
    </row>
    <row r="23" spans="3:24" ht="19.5" customHeight="1">
      <c r="C23" s="69"/>
      <c r="D23" s="79"/>
      <c r="E23" s="80"/>
      <c r="F23" s="127">
        <v>0</v>
      </c>
      <c r="G23" s="71"/>
      <c r="H23" s="14"/>
      <c r="I23" s="134"/>
      <c r="J23" s="134"/>
      <c r="K23" s="10"/>
      <c r="L23" s="10"/>
      <c r="M23" s="10"/>
      <c r="N23" s="10"/>
      <c r="O23" s="10"/>
      <c r="P23" s="10"/>
      <c r="Q23" s="10"/>
      <c r="R23" s="10"/>
      <c r="S23" s="10"/>
      <c r="T23" s="10"/>
      <c r="U23" s="10"/>
      <c r="V23" s="10"/>
      <c r="W23" s="10"/>
      <c r="X23" s="10"/>
    </row>
    <row r="24" spans="3:24" ht="19.5" customHeight="1">
      <c r="C24" s="69"/>
      <c r="D24" s="79"/>
      <c r="E24" s="80"/>
      <c r="F24" s="127">
        <v>0</v>
      </c>
      <c r="G24" s="71"/>
      <c r="H24" s="14"/>
      <c r="I24" s="16"/>
      <c r="J24" s="16"/>
      <c r="K24" s="10"/>
      <c r="L24" s="10"/>
      <c r="M24" s="10"/>
      <c r="N24" s="10"/>
      <c r="O24" s="10"/>
      <c r="P24" s="10"/>
      <c r="Q24" s="10"/>
      <c r="R24" s="10"/>
      <c r="S24" s="10"/>
      <c r="T24" s="10"/>
      <c r="U24" s="10"/>
      <c r="V24" s="10"/>
      <c r="W24" s="10"/>
      <c r="X24" s="10"/>
    </row>
    <row r="25" spans="3:24" ht="19.5" customHeight="1" thickBot="1">
      <c r="C25" s="69"/>
      <c r="D25" s="82"/>
      <c r="E25" s="83"/>
      <c r="F25" s="127">
        <v>0</v>
      </c>
      <c r="G25" s="71"/>
      <c r="H25" s="14"/>
      <c r="I25" s="360"/>
      <c r="J25" s="360"/>
      <c r="K25" s="10"/>
      <c r="L25" s="10"/>
      <c r="M25" s="10"/>
      <c r="N25" s="10"/>
      <c r="O25" s="10"/>
      <c r="P25" s="10"/>
      <c r="Q25" s="10"/>
      <c r="R25" s="10"/>
      <c r="S25" s="10"/>
      <c r="T25" s="10"/>
      <c r="U25" s="10"/>
      <c r="V25" s="10"/>
      <c r="W25" s="10"/>
      <c r="X25" s="10"/>
    </row>
    <row r="26" spans="3:24" ht="19.5" customHeight="1">
      <c r="C26" s="69"/>
      <c r="D26" s="177" t="s">
        <v>97</v>
      </c>
      <c r="E26" s="178"/>
      <c r="F26" s="112"/>
      <c r="G26" s="71"/>
      <c r="H26" s="14"/>
      <c r="I26" s="16"/>
      <c r="J26" s="16"/>
      <c r="K26" s="10"/>
      <c r="L26" s="10"/>
      <c r="M26" s="10"/>
      <c r="N26" s="10"/>
      <c r="O26" s="10"/>
      <c r="P26" s="10"/>
      <c r="Q26" s="10"/>
      <c r="R26" s="10"/>
      <c r="S26" s="10"/>
      <c r="T26" s="10"/>
      <c r="U26" s="10"/>
      <c r="V26" s="10"/>
      <c r="W26" s="10"/>
      <c r="X26" s="10"/>
    </row>
    <row r="27" spans="3:24" ht="47.25" customHeight="1" thickBot="1">
      <c r="C27" s="69"/>
      <c r="D27" s="364" t="s">
        <v>98</v>
      </c>
      <c r="E27" s="365"/>
      <c r="F27" s="113">
        <v>0</v>
      </c>
      <c r="G27" s="71"/>
      <c r="H27" s="14"/>
      <c r="I27" s="16"/>
      <c r="J27" s="16"/>
      <c r="K27" s="10"/>
      <c r="L27" s="10"/>
      <c r="M27" s="10"/>
      <c r="N27" s="10"/>
      <c r="O27" s="10"/>
      <c r="P27" s="10"/>
      <c r="Q27" s="10"/>
      <c r="R27" s="10"/>
      <c r="S27" s="10"/>
      <c r="T27" s="10"/>
      <c r="U27" s="10"/>
      <c r="V27" s="10"/>
      <c r="W27" s="10"/>
      <c r="X27" s="10"/>
    </row>
    <row r="28" spans="3:24" ht="15.75" thickBot="1">
      <c r="C28" s="72"/>
      <c r="D28" s="73"/>
      <c r="E28" s="73"/>
      <c r="F28" s="74"/>
      <c r="G28" s="75"/>
      <c r="H28" s="10"/>
      <c r="I28" s="10"/>
      <c r="J28" s="10"/>
      <c r="K28" s="10"/>
      <c r="L28" s="10"/>
      <c r="M28" s="10"/>
      <c r="N28" s="10"/>
      <c r="O28" s="10"/>
      <c r="P28" s="10"/>
      <c r="Q28" s="10"/>
      <c r="R28" s="10"/>
      <c r="S28" s="10"/>
      <c r="T28" s="10"/>
      <c r="U28" s="10"/>
      <c r="V28" s="10"/>
      <c r="W28" s="10"/>
      <c r="X28" s="10"/>
    </row>
    <row r="29" spans="3:24" ht="15.75" thickBot="1">
      <c r="C29" s="15"/>
      <c r="D29" s="15"/>
      <c r="E29" s="15"/>
      <c r="F29" s="16"/>
      <c r="G29" s="16"/>
      <c r="H29" s="10"/>
      <c r="I29" s="10"/>
      <c r="J29" s="10"/>
      <c r="K29" s="10"/>
      <c r="L29" s="10"/>
      <c r="M29" s="10"/>
      <c r="N29" s="10"/>
      <c r="O29" s="10"/>
      <c r="P29" s="10"/>
      <c r="Q29" s="10"/>
      <c r="R29" s="10"/>
      <c r="S29" s="10"/>
      <c r="T29" s="10"/>
      <c r="U29" s="10"/>
      <c r="V29" s="10"/>
      <c r="W29" s="10"/>
      <c r="X29" s="10"/>
    </row>
    <row r="30" spans="3:24" ht="15.75" thickBot="1">
      <c r="C30" s="84"/>
      <c r="D30" s="85" t="s">
        <v>153</v>
      </c>
      <c r="E30" s="86"/>
      <c r="F30" s="86"/>
      <c r="G30" s="87"/>
      <c r="H30" s="87"/>
      <c r="I30" s="88"/>
      <c r="J30" s="10"/>
      <c r="K30" s="10"/>
      <c r="L30" s="10"/>
      <c r="M30" s="10"/>
      <c r="N30" s="10"/>
      <c r="O30" s="10"/>
      <c r="P30" s="10"/>
      <c r="Q30" s="10"/>
      <c r="R30" s="10"/>
      <c r="S30" s="10"/>
      <c r="T30" s="10"/>
      <c r="U30" s="10"/>
      <c r="V30" s="10"/>
      <c r="W30" s="10"/>
      <c r="X30" s="10"/>
    </row>
    <row r="31" spans="3:26" ht="18" thickBot="1">
      <c r="C31" s="89"/>
      <c r="D31" s="355" t="s">
        <v>154</v>
      </c>
      <c r="E31" s="357" t="s">
        <v>144</v>
      </c>
      <c r="F31" s="358"/>
      <c r="G31" s="358"/>
      <c r="H31" s="359"/>
      <c r="I31" s="90"/>
      <c r="J31" s="10"/>
      <c r="K31" s="10"/>
      <c r="L31" s="10"/>
      <c r="M31" s="10"/>
      <c r="N31" s="10"/>
      <c r="O31" s="10"/>
      <c r="P31" s="10"/>
      <c r="Q31" s="10"/>
      <c r="R31" s="10"/>
      <c r="S31" s="10"/>
      <c r="T31" s="10"/>
      <c r="U31" s="10"/>
      <c r="V31" s="10"/>
      <c r="W31" s="10"/>
      <c r="X31" s="10"/>
      <c r="Y31" s="10"/>
      <c r="Z31" s="10"/>
    </row>
    <row r="32" spans="3:26" ht="36.75" customHeight="1" thickBot="1">
      <c r="C32" s="89"/>
      <c r="D32" s="356"/>
      <c r="E32" s="271" t="s">
        <v>173</v>
      </c>
      <c r="F32" s="271" t="s">
        <v>172</v>
      </c>
      <c r="G32" s="272" t="s">
        <v>171</v>
      </c>
      <c r="H32" s="273" t="s">
        <v>170</v>
      </c>
      <c r="I32" s="90"/>
      <c r="J32" s="10"/>
      <c r="K32" s="10"/>
      <c r="L32" s="10"/>
      <c r="M32" s="10"/>
      <c r="N32" s="10"/>
      <c r="O32" s="10"/>
      <c r="P32" s="10"/>
      <c r="Q32" s="10"/>
      <c r="R32" s="10"/>
      <c r="S32" s="10"/>
      <c r="T32" s="10"/>
      <c r="U32" s="10"/>
      <c r="V32" s="10"/>
      <c r="W32" s="10"/>
      <c r="X32" s="10"/>
      <c r="Y32" s="10"/>
      <c r="Z32" s="10"/>
    </row>
    <row r="33" spans="3:26" ht="15">
      <c r="C33" s="89"/>
      <c r="D33" s="181" t="s">
        <v>165</v>
      </c>
      <c r="E33" s="198">
        <f>Calculations!D11</f>
        <v>0</v>
      </c>
      <c r="F33" s="198">
        <f>Calculations!E11</f>
        <v>0</v>
      </c>
      <c r="G33" s="198">
        <f>Calculations!F11</f>
        <v>0</v>
      </c>
      <c r="H33" s="198">
        <f>Calculations!G11</f>
        <v>0</v>
      </c>
      <c r="I33" s="90"/>
      <c r="J33" s="10"/>
      <c r="K33" s="10"/>
      <c r="L33" s="10"/>
      <c r="M33" s="10"/>
      <c r="N33" s="10"/>
      <c r="O33" s="10"/>
      <c r="P33" s="10"/>
      <c r="Q33" s="10"/>
      <c r="R33" s="10"/>
      <c r="S33" s="10"/>
      <c r="T33" s="10"/>
      <c r="U33" s="10"/>
      <c r="V33" s="10"/>
      <c r="W33" s="10"/>
      <c r="X33" s="10"/>
      <c r="Y33" s="10"/>
      <c r="Z33" s="10"/>
    </row>
    <row r="34" spans="3:26" ht="15">
      <c r="C34" s="89"/>
      <c r="D34" s="181" t="s">
        <v>166</v>
      </c>
      <c r="E34" s="198">
        <f>Calculations!D12</f>
        <v>0</v>
      </c>
      <c r="F34" s="198">
        <f>Calculations!E12</f>
        <v>0</v>
      </c>
      <c r="G34" s="198">
        <f>Calculations!F12</f>
        <v>0</v>
      </c>
      <c r="H34" s="198">
        <f>Calculations!G12</f>
        <v>0</v>
      </c>
      <c r="I34" s="90"/>
      <c r="J34" s="10"/>
      <c r="K34" s="10"/>
      <c r="L34" s="10"/>
      <c r="M34" s="10"/>
      <c r="N34" s="10"/>
      <c r="O34" s="10"/>
      <c r="P34" s="10"/>
      <c r="Q34" s="10"/>
      <c r="R34" s="10"/>
      <c r="S34" s="10"/>
      <c r="T34" s="10"/>
      <c r="U34" s="10"/>
      <c r="V34" s="10"/>
      <c r="W34" s="10"/>
      <c r="X34" s="10"/>
      <c r="Y34" s="10"/>
      <c r="Z34" s="10"/>
    </row>
    <row r="35" spans="3:26" ht="15">
      <c r="C35" s="89"/>
      <c r="D35" s="181" t="s">
        <v>167</v>
      </c>
      <c r="E35" s="198">
        <f>Calculations!D13</f>
        <v>0</v>
      </c>
      <c r="F35" s="198">
        <f>Calculations!E13</f>
        <v>0</v>
      </c>
      <c r="G35" s="198">
        <f>Calculations!F13</f>
        <v>0</v>
      </c>
      <c r="H35" s="198">
        <f>Calculations!G13</f>
        <v>0</v>
      </c>
      <c r="I35" s="90"/>
      <c r="J35" s="10"/>
      <c r="K35" s="10"/>
      <c r="L35" s="10"/>
      <c r="M35" s="10"/>
      <c r="N35" s="10"/>
      <c r="O35" s="10"/>
      <c r="P35" s="10"/>
      <c r="Q35" s="10"/>
      <c r="R35" s="10"/>
      <c r="S35" s="10"/>
      <c r="T35" s="10"/>
      <c r="U35" s="10"/>
      <c r="V35" s="10"/>
      <c r="W35" s="10"/>
      <c r="X35" s="10"/>
      <c r="Y35" s="10"/>
      <c r="Z35" s="10"/>
    </row>
    <row r="36" spans="3:26" ht="15">
      <c r="C36" s="89"/>
      <c r="D36" s="181" t="s">
        <v>168</v>
      </c>
      <c r="E36" s="198">
        <f>Calculations!D14</f>
        <v>0</v>
      </c>
      <c r="F36" s="198">
        <f>Calculations!E14</f>
        <v>0</v>
      </c>
      <c r="G36" s="198">
        <f>Calculations!F14</f>
        <v>0</v>
      </c>
      <c r="H36" s="198">
        <f>Calculations!G14</f>
        <v>0</v>
      </c>
      <c r="I36" s="90"/>
      <c r="J36" s="10"/>
      <c r="K36" s="10"/>
      <c r="L36" s="10"/>
      <c r="M36" s="10"/>
      <c r="N36" s="10"/>
      <c r="O36" s="10"/>
      <c r="P36" s="10"/>
      <c r="Q36" s="10"/>
      <c r="R36" s="10"/>
      <c r="S36" s="10"/>
      <c r="T36" s="10"/>
      <c r="U36" s="10"/>
      <c r="V36" s="10"/>
      <c r="W36" s="10"/>
      <c r="X36" s="10"/>
      <c r="Y36" s="10"/>
      <c r="Z36" s="10"/>
    </row>
    <row r="37" spans="3:26" ht="15">
      <c r="C37" s="89"/>
      <c r="D37" s="181" t="s">
        <v>169</v>
      </c>
      <c r="E37" s="198">
        <f>Calculations!D15</f>
        <v>0</v>
      </c>
      <c r="F37" s="198">
        <f>Calculations!E15</f>
        <v>0</v>
      </c>
      <c r="G37" s="198">
        <f>Calculations!F15</f>
        <v>0</v>
      </c>
      <c r="H37" s="198">
        <f>Calculations!G15</f>
        <v>0</v>
      </c>
      <c r="I37" s="90"/>
      <c r="J37" s="10"/>
      <c r="K37" s="10"/>
      <c r="L37" s="10"/>
      <c r="M37" s="10"/>
      <c r="N37" s="10"/>
      <c r="O37" s="10"/>
      <c r="P37" s="10"/>
      <c r="Q37" s="10"/>
      <c r="R37" s="10"/>
      <c r="S37" s="10"/>
      <c r="T37" s="10"/>
      <c r="U37" s="10"/>
      <c r="V37" s="10"/>
      <c r="W37" s="10"/>
      <c r="X37" s="10"/>
      <c r="Y37" s="10"/>
      <c r="Z37" s="10"/>
    </row>
    <row r="38" spans="3:26" ht="15.75" thickBot="1">
      <c r="C38" s="89"/>
      <c r="D38" s="182" t="s">
        <v>77</v>
      </c>
      <c r="E38" s="199">
        <f>Calculations!D16</f>
        <v>0</v>
      </c>
      <c r="F38" s="199">
        <f>Calculations!E16</f>
        <v>0</v>
      </c>
      <c r="G38" s="199">
        <f>Calculations!F16</f>
        <v>0</v>
      </c>
      <c r="H38" s="199">
        <f>Calculations!G16</f>
        <v>0</v>
      </c>
      <c r="I38" s="90"/>
      <c r="J38" s="10"/>
      <c r="K38" s="10"/>
      <c r="L38" s="10"/>
      <c r="M38" s="10"/>
      <c r="N38" s="10"/>
      <c r="O38" s="10"/>
      <c r="P38" s="10"/>
      <c r="Q38" s="10"/>
      <c r="R38" s="10"/>
      <c r="S38" s="10"/>
      <c r="T38" s="10"/>
      <c r="U38" s="10"/>
      <c r="V38" s="10"/>
      <c r="W38" s="10"/>
      <c r="X38" s="10"/>
      <c r="Y38" s="10"/>
      <c r="Z38" s="10"/>
    </row>
    <row r="39" spans="3:26" ht="17.25">
      <c r="C39" s="89"/>
      <c r="D39" s="274" t="s">
        <v>193</v>
      </c>
      <c r="E39" s="91"/>
      <c r="F39" s="91"/>
      <c r="G39" s="180"/>
      <c r="H39" s="92"/>
      <c r="I39" s="93"/>
      <c r="J39" s="10"/>
      <c r="K39" s="10"/>
      <c r="L39" s="10"/>
      <c r="M39" s="10"/>
      <c r="N39" s="10"/>
      <c r="O39" s="10"/>
      <c r="P39" s="10"/>
      <c r="Q39" s="10"/>
      <c r="R39" s="10"/>
      <c r="S39" s="10"/>
      <c r="T39" s="10"/>
      <c r="U39" s="10"/>
      <c r="V39" s="10"/>
      <c r="W39" s="10"/>
      <c r="X39" s="10"/>
      <c r="Y39" s="10"/>
      <c r="Z39" s="10"/>
    </row>
    <row r="40" spans="3:26" ht="15.75" thickBot="1">
      <c r="C40" s="94"/>
      <c r="D40" s="95"/>
      <c r="E40" s="95"/>
      <c r="F40" s="95"/>
      <c r="G40" s="96"/>
      <c r="H40" s="96"/>
      <c r="I40" s="97"/>
      <c r="J40" s="10"/>
      <c r="K40" s="10"/>
      <c r="L40" s="10"/>
      <c r="M40" s="10"/>
      <c r="N40" s="10"/>
      <c r="O40" s="10"/>
      <c r="P40" s="10"/>
      <c r="Q40" s="10"/>
      <c r="R40" s="10"/>
      <c r="S40" s="10"/>
      <c r="T40" s="10"/>
      <c r="U40" s="10"/>
      <c r="V40" s="10"/>
      <c r="W40" s="10"/>
      <c r="X40" s="10"/>
      <c r="Y40" s="10"/>
      <c r="Z40" s="10"/>
    </row>
    <row r="41" spans="3:27" ht="15">
      <c r="C41" s="10"/>
      <c r="D41" s="10"/>
      <c r="E41" s="10"/>
      <c r="F41" s="11"/>
      <c r="G41" s="11"/>
      <c r="H41" s="10"/>
      <c r="I41" s="10"/>
      <c r="J41" s="10"/>
      <c r="K41" s="10"/>
      <c r="L41" s="10"/>
      <c r="M41" s="10"/>
      <c r="N41" s="10"/>
      <c r="O41" s="10"/>
      <c r="P41" s="10"/>
      <c r="Q41" s="10"/>
      <c r="R41" s="10"/>
      <c r="S41" s="10"/>
      <c r="T41" s="10"/>
      <c r="U41" s="10"/>
      <c r="V41" s="10"/>
      <c r="W41" s="10"/>
      <c r="X41" s="10"/>
      <c r="Y41" s="10"/>
      <c r="Z41" s="10"/>
      <c r="AA41" s="10"/>
    </row>
    <row r="42" spans="3:27" ht="15.75">
      <c r="C42" s="10"/>
      <c r="D42" s="10"/>
      <c r="E42" s="10"/>
      <c r="F42" s="11"/>
      <c r="G42" s="11"/>
      <c r="H42" s="10"/>
      <c r="I42" s="10"/>
      <c r="J42" s="10"/>
      <c r="K42" s="10"/>
      <c r="L42" s="10"/>
      <c r="M42" s="10"/>
      <c r="N42" s="10"/>
      <c r="O42" s="10"/>
      <c r="P42" s="10"/>
      <c r="Q42" s="10"/>
      <c r="R42" s="10"/>
      <c r="S42" s="10"/>
      <c r="T42" s="10"/>
      <c r="U42" s="10"/>
      <c r="V42" s="10"/>
      <c r="W42" s="10"/>
      <c r="X42" s="10"/>
      <c r="Y42" s="10"/>
      <c r="Z42" s="10"/>
      <c r="AA42" s="10"/>
    </row>
    <row r="43" spans="3:27" ht="15.75">
      <c r="C43" s="10"/>
      <c r="D43" s="10"/>
      <c r="E43" s="10"/>
      <c r="F43" s="11"/>
      <c r="G43" s="11"/>
      <c r="H43" s="10"/>
      <c r="I43" s="10"/>
      <c r="J43" s="10"/>
      <c r="K43" s="10"/>
      <c r="L43" s="10"/>
      <c r="M43" s="10"/>
      <c r="N43" s="10"/>
      <c r="O43" s="10"/>
      <c r="P43" s="10"/>
      <c r="Q43" s="10"/>
      <c r="R43" s="10"/>
      <c r="S43" s="10"/>
      <c r="T43" s="10"/>
      <c r="U43" s="10"/>
      <c r="V43" s="10"/>
      <c r="W43" s="10"/>
      <c r="X43" s="10"/>
      <c r="Y43" s="10"/>
      <c r="Z43" s="10"/>
      <c r="AA43" s="10"/>
    </row>
    <row r="44" spans="3:27" ht="15.75">
      <c r="C44" s="10"/>
      <c r="D44" s="10"/>
      <c r="E44" s="10"/>
      <c r="F44" s="11"/>
      <c r="G44" s="11"/>
      <c r="H44" s="10"/>
      <c r="I44" s="10"/>
      <c r="J44" s="10"/>
      <c r="K44" s="10"/>
      <c r="L44" s="10"/>
      <c r="M44" s="10"/>
      <c r="N44" s="10"/>
      <c r="O44" s="10"/>
      <c r="P44" s="10"/>
      <c r="Q44" s="10"/>
      <c r="R44" s="10"/>
      <c r="S44" s="10"/>
      <c r="T44" s="10"/>
      <c r="U44" s="10"/>
      <c r="V44" s="10"/>
      <c r="W44" s="10"/>
      <c r="X44" s="10"/>
      <c r="Y44" s="10"/>
      <c r="Z44" s="10"/>
      <c r="AA44" s="10"/>
    </row>
    <row r="45" spans="3:24" ht="15">
      <c r="C45" s="10"/>
      <c r="D45" s="10"/>
      <c r="E45" s="10"/>
      <c r="F45" s="11"/>
      <c r="G45" s="11"/>
      <c r="H45" s="10"/>
      <c r="I45" s="10"/>
      <c r="J45" s="10"/>
      <c r="K45" s="10"/>
      <c r="L45" s="10"/>
      <c r="M45" s="10"/>
      <c r="N45" s="10"/>
      <c r="O45" s="10"/>
      <c r="P45" s="10"/>
      <c r="Q45" s="10"/>
      <c r="R45" s="10"/>
      <c r="S45" s="10"/>
      <c r="T45" s="10"/>
      <c r="U45" s="10"/>
      <c r="V45" s="10"/>
      <c r="W45" s="10"/>
      <c r="X45" s="10"/>
    </row>
    <row r="46" spans="3:24" ht="15">
      <c r="C46" s="10"/>
      <c r="D46" s="10"/>
      <c r="E46" s="10"/>
      <c r="F46" s="11"/>
      <c r="G46" s="11"/>
      <c r="H46" s="10"/>
      <c r="I46" s="10"/>
      <c r="J46" s="10"/>
      <c r="K46" s="10"/>
      <c r="L46" s="10"/>
      <c r="M46" s="10"/>
      <c r="N46" s="10"/>
      <c r="O46" s="10"/>
      <c r="P46" s="10"/>
      <c r="Q46" s="10"/>
      <c r="R46" s="10"/>
      <c r="S46" s="10"/>
      <c r="T46" s="10"/>
      <c r="U46" s="10"/>
      <c r="V46" s="10"/>
      <c r="W46" s="10"/>
      <c r="X46" s="10"/>
    </row>
    <row r="47" spans="3:24" ht="15">
      <c r="C47" s="10"/>
      <c r="D47" s="10"/>
      <c r="E47" s="10"/>
      <c r="F47" s="11"/>
      <c r="G47" s="11"/>
      <c r="H47" s="10"/>
      <c r="I47" s="10"/>
      <c r="J47" s="10"/>
      <c r="K47" s="10"/>
      <c r="L47" s="10"/>
      <c r="M47" s="10"/>
      <c r="N47" s="10"/>
      <c r="O47" s="10"/>
      <c r="P47" s="10"/>
      <c r="Q47" s="10"/>
      <c r="R47" s="10"/>
      <c r="S47" s="10"/>
      <c r="T47" s="10"/>
      <c r="U47" s="10"/>
      <c r="V47" s="10"/>
      <c r="W47" s="10"/>
      <c r="X47" s="10"/>
    </row>
    <row r="48" spans="3:24" ht="15">
      <c r="C48" s="10"/>
      <c r="D48" s="10"/>
      <c r="E48" s="10"/>
      <c r="F48" s="11"/>
      <c r="G48" s="11"/>
      <c r="H48" s="10"/>
      <c r="I48" s="10"/>
      <c r="J48" s="10"/>
      <c r="K48" s="10"/>
      <c r="L48" s="10"/>
      <c r="M48" s="10"/>
      <c r="N48" s="10"/>
      <c r="O48" s="10"/>
      <c r="P48" s="10"/>
      <c r="Q48" s="10"/>
      <c r="R48" s="10"/>
      <c r="S48" s="10"/>
      <c r="T48" s="10"/>
      <c r="U48" s="10"/>
      <c r="V48" s="10"/>
      <c r="W48" s="10"/>
      <c r="X48" s="10"/>
    </row>
    <row r="49" spans="3:24" ht="15">
      <c r="C49" s="10"/>
      <c r="D49" s="10"/>
      <c r="E49" s="10"/>
      <c r="F49" s="11"/>
      <c r="G49" s="11"/>
      <c r="H49" s="10"/>
      <c r="I49" s="10"/>
      <c r="J49" s="10"/>
      <c r="K49" s="10"/>
      <c r="L49" s="10"/>
      <c r="M49" s="10"/>
      <c r="N49" s="10"/>
      <c r="O49" s="10"/>
      <c r="P49" s="10"/>
      <c r="Q49" s="10"/>
      <c r="R49" s="10"/>
      <c r="S49" s="10"/>
      <c r="T49" s="10"/>
      <c r="U49" s="10"/>
      <c r="V49" s="10"/>
      <c r="W49" s="10"/>
      <c r="X49" s="10"/>
    </row>
    <row r="50" spans="3:24" ht="15">
      <c r="C50" s="10"/>
      <c r="D50" s="10"/>
      <c r="E50" s="10"/>
      <c r="F50" s="11"/>
      <c r="G50" s="11"/>
      <c r="H50" s="10"/>
      <c r="I50" s="10"/>
      <c r="J50" s="10"/>
      <c r="K50" s="10"/>
      <c r="L50" s="10"/>
      <c r="M50" s="10"/>
      <c r="N50" s="10"/>
      <c r="O50" s="10"/>
      <c r="P50" s="10"/>
      <c r="Q50" s="10"/>
      <c r="R50" s="10"/>
      <c r="S50" s="10"/>
      <c r="T50" s="10"/>
      <c r="U50" s="10"/>
      <c r="V50" s="10"/>
      <c r="W50" s="10"/>
      <c r="X50" s="10"/>
    </row>
    <row r="51" spans="3:24" ht="15">
      <c r="C51" s="10"/>
      <c r="D51" s="10"/>
      <c r="E51" s="10"/>
      <c r="F51" s="11"/>
      <c r="G51" s="11"/>
      <c r="H51" s="10"/>
      <c r="I51" s="10"/>
      <c r="J51" s="10"/>
      <c r="K51" s="10"/>
      <c r="L51" s="10"/>
      <c r="M51" s="10"/>
      <c r="N51" s="10"/>
      <c r="O51" s="10"/>
      <c r="P51" s="10"/>
      <c r="Q51" s="10"/>
      <c r="R51" s="10"/>
      <c r="S51" s="10"/>
      <c r="T51" s="10"/>
      <c r="U51" s="10"/>
      <c r="V51" s="10"/>
      <c r="W51" s="10"/>
      <c r="X51" s="10"/>
    </row>
    <row r="52" spans="3:24" ht="15">
      <c r="C52" s="10"/>
      <c r="D52" s="10"/>
      <c r="E52" s="10"/>
      <c r="F52" s="11"/>
      <c r="G52" s="11"/>
      <c r="H52" s="10"/>
      <c r="I52" s="10"/>
      <c r="J52" s="10"/>
      <c r="K52" s="10"/>
      <c r="L52" s="10"/>
      <c r="M52" s="10"/>
      <c r="N52" s="10"/>
      <c r="O52" s="10"/>
      <c r="P52" s="10"/>
      <c r="Q52" s="10"/>
      <c r="R52" s="10"/>
      <c r="S52" s="10"/>
      <c r="T52" s="10"/>
      <c r="U52" s="10"/>
      <c r="V52" s="10"/>
      <c r="W52" s="10"/>
      <c r="X52" s="10"/>
    </row>
    <row r="53" spans="3:24" ht="15">
      <c r="C53" s="10"/>
      <c r="D53" s="10"/>
      <c r="E53" s="10"/>
      <c r="F53" s="11"/>
      <c r="G53" s="11"/>
      <c r="H53" s="10"/>
      <c r="I53" s="10"/>
      <c r="J53" s="10"/>
      <c r="K53" s="10"/>
      <c r="L53" s="10"/>
      <c r="M53" s="10"/>
      <c r="N53" s="10"/>
      <c r="O53" s="10"/>
      <c r="P53" s="10"/>
      <c r="Q53" s="10"/>
      <c r="R53" s="10"/>
      <c r="S53" s="10"/>
      <c r="T53" s="10"/>
      <c r="U53" s="10"/>
      <c r="V53" s="10"/>
      <c r="W53" s="10"/>
      <c r="X53" s="10"/>
    </row>
    <row r="54" spans="3:24" ht="15">
      <c r="C54" s="10"/>
      <c r="D54" s="10"/>
      <c r="E54" s="10"/>
      <c r="F54" s="11"/>
      <c r="G54" s="11"/>
      <c r="H54" s="10"/>
      <c r="I54" s="10"/>
      <c r="J54" s="10"/>
      <c r="K54" s="10"/>
      <c r="L54" s="10"/>
      <c r="M54" s="10"/>
      <c r="N54" s="10"/>
      <c r="O54" s="10"/>
      <c r="P54" s="10"/>
      <c r="Q54" s="10"/>
      <c r="R54" s="10"/>
      <c r="S54" s="10"/>
      <c r="T54" s="10"/>
      <c r="U54" s="10"/>
      <c r="V54" s="10"/>
      <c r="W54" s="10"/>
      <c r="X54" s="10"/>
    </row>
    <row r="55" spans="3:24" ht="15">
      <c r="C55" s="10"/>
      <c r="D55" s="10"/>
      <c r="E55" s="10"/>
      <c r="F55" s="11"/>
      <c r="G55" s="11"/>
      <c r="H55" s="10"/>
      <c r="I55" s="10"/>
      <c r="J55" s="10"/>
      <c r="K55" s="10"/>
      <c r="L55" s="10"/>
      <c r="M55" s="10"/>
      <c r="N55" s="10"/>
      <c r="O55" s="10"/>
      <c r="P55" s="10"/>
      <c r="Q55" s="10"/>
      <c r="R55" s="10"/>
      <c r="S55" s="10"/>
      <c r="T55" s="10"/>
      <c r="U55" s="10"/>
      <c r="V55" s="10"/>
      <c r="W55" s="10"/>
      <c r="X55" s="10"/>
    </row>
    <row r="56" spans="3:24" ht="15">
      <c r="C56" s="10"/>
      <c r="D56" s="10"/>
      <c r="E56" s="10"/>
      <c r="F56" s="11"/>
      <c r="G56" s="11"/>
      <c r="H56" s="10"/>
      <c r="I56" s="10"/>
      <c r="J56" s="10"/>
      <c r="K56" s="10"/>
      <c r="L56" s="10"/>
      <c r="M56" s="10"/>
      <c r="N56" s="10"/>
      <c r="O56" s="10"/>
      <c r="P56" s="10"/>
      <c r="Q56" s="10"/>
      <c r="R56" s="10"/>
      <c r="S56" s="10"/>
      <c r="T56" s="10"/>
      <c r="U56" s="10"/>
      <c r="V56" s="10"/>
      <c r="W56" s="10"/>
      <c r="X56" s="10"/>
    </row>
    <row r="57" spans="3:24" ht="15">
      <c r="C57" s="10"/>
      <c r="D57" s="10"/>
      <c r="E57" s="10"/>
      <c r="F57" s="11"/>
      <c r="G57" s="11"/>
      <c r="H57" s="10"/>
      <c r="I57" s="10"/>
      <c r="J57" s="10"/>
      <c r="K57" s="10"/>
      <c r="L57" s="10"/>
      <c r="M57" s="10"/>
      <c r="N57" s="10"/>
      <c r="O57" s="10"/>
      <c r="P57" s="10"/>
      <c r="Q57" s="10"/>
      <c r="R57" s="10"/>
      <c r="S57" s="10"/>
      <c r="T57" s="10"/>
      <c r="U57" s="10"/>
      <c r="V57" s="10"/>
      <c r="W57" s="10"/>
      <c r="X57" s="10"/>
    </row>
    <row r="58" spans="3:24" ht="15">
      <c r="C58" s="10"/>
      <c r="D58" s="10"/>
      <c r="E58" s="10"/>
      <c r="F58" s="11"/>
      <c r="G58" s="11"/>
      <c r="H58" s="10"/>
      <c r="I58" s="10"/>
      <c r="J58" s="10"/>
      <c r="K58" s="10"/>
      <c r="L58" s="10"/>
      <c r="M58" s="10"/>
      <c r="N58" s="10"/>
      <c r="O58" s="10"/>
      <c r="P58" s="10"/>
      <c r="Q58" s="10"/>
      <c r="R58" s="10"/>
      <c r="S58" s="10"/>
      <c r="T58" s="10"/>
      <c r="U58" s="10"/>
      <c r="V58" s="10"/>
      <c r="W58" s="10"/>
      <c r="X58" s="10"/>
    </row>
    <row r="59" spans="3:24" ht="15">
      <c r="C59" s="10"/>
      <c r="D59" s="10"/>
      <c r="E59" s="10"/>
      <c r="F59" s="11"/>
      <c r="G59" s="11"/>
      <c r="H59" s="10"/>
      <c r="I59" s="10"/>
      <c r="J59" s="10"/>
      <c r="K59" s="10"/>
      <c r="L59" s="10"/>
      <c r="M59" s="10"/>
      <c r="N59" s="10"/>
      <c r="O59" s="10"/>
      <c r="P59" s="10"/>
      <c r="Q59" s="10"/>
      <c r="R59" s="10"/>
      <c r="S59" s="10"/>
      <c r="T59" s="10"/>
      <c r="U59" s="10"/>
      <c r="V59" s="10"/>
      <c r="W59" s="10"/>
      <c r="X59" s="10"/>
    </row>
    <row r="60" spans="3:24" ht="15">
      <c r="C60" s="10"/>
      <c r="D60" s="10"/>
      <c r="E60" s="10"/>
      <c r="F60" s="11"/>
      <c r="G60" s="11"/>
      <c r="H60" s="10"/>
      <c r="I60" s="10"/>
      <c r="J60" s="10"/>
      <c r="K60" s="10"/>
      <c r="L60" s="10"/>
      <c r="M60" s="10"/>
      <c r="N60" s="10"/>
      <c r="O60" s="10"/>
      <c r="P60" s="10"/>
      <c r="Q60" s="10"/>
      <c r="R60" s="10"/>
      <c r="S60" s="10"/>
      <c r="T60" s="10"/>
      <c r="U60" s="10"/>
      <c r="V60" s="10"/>
      <c r="W60" s="10"/>
      <c r="X60" s="10"/>
    </row>
    <row r="61" spans="3:24" ht="15">
      <c r="C61" s="10"/>
      <c r="D61" s="10"/>
      <c r="E61" s="10"/>
      <c r="F61" s="11"/>
      <c r="G61" s="11"/>
      <c r="H61" s="10"/>
      <c r="I61" s="10"/>
      <c r="J61" s="10"/>
      <c r="K61" s="10"/>
      <c r="L61" s="10"/>
      <c r="M61" s="10"/>
      <c r="N61" s="10"/>
      <c r="O61" s="10"/>
      <c r="P61" s="10"/>
      <c r="Q61" s="10"/>
      <c r="R61" s="10"/>
      <c r="S61" s="10"/>
      <c r="T61" s="10"/>
      <c r="U61" s="10"/>
      <c r="V61" s="10"/>
      <c r="W61" s="10"/>
      <c r="X61" s="10"/>
    </row>
    <row r="62" spans="3:24" ht="15">
      <c r="C62" s="10"/>
      <c r="D62" s="10"/>
      <c r="E62" s="10"/>
      <c r="F62" s="11"/>
      <c r="G62" s="11"/>
      <c r="H62" s="10"/>
      <c r="I62" s="10"/>
      <c r="J62" s="10"/>
      <c r="K62" s="10"/>
      <c r="L62" s="10"/>
      <c r="M62" s="10"/>
      <c r="N62" s="10"/>
      <c r="O62" s="10"/>
      <c r="P62" s="10"/>
      <c r="Q62" s="10"/>
      <c r="R62" s="10"/>
      <c r="S62" s="10"/>
      <c r="T62" s="10"/>
      <c r="U62" s="10"/>
      <c r="V62" s="10"/>
      <c r="W62" s="10"/>
      <c r="X62" s="10"/>
    </row>
    <row r="63" spans="3:24" ht="15">
      <c r="C63" s="10"/>
      <c r="D63" s="10"/>
      <c r="E63" s="10"/>
      <c r="F63" s="11"/>
      <c r="G63" s="11"/>
      <c r="H63" s="10"/>
      <c r="I63" s="10"/>
      <c r="J63" s="10"/>
      <c r="K63" s="10"/>
      <c r="L63" s="10"/>
      <c r="M63" s="10"/>
      <c r="N63" s="10"/>
      <c r="O63" s="10"/>
      <c r="P63" s="10"/>
      <c r="Q63" s="10"/>
      <c r="R63" s="10"/>
      <c r="S63" s="10"/>
      <c r="T63" s="10"/>
      <c r="U63" s="10"/>
      <c r="V63" s="10"/>
      <c r="W63" s="10"/>
      <c r="X63" s="10"/>
    </row>
    <row r="64" spans="3:24" ht="15">
      <c r="C64" s="10"/>
      <c r="D64" s="10"/>
      <c r="E64" s="10"/>
      <c r="F64" s="11"/>
      <c r="G64" s="11"/>
      <c r="H64" s="10"/>
      <c r="I64" s="10"/>
      <c r="J64" s="10"/>
      <c r="K64" s="10"/>
      <c r="L64" s="10"/>
      <c r="M64" s="10"/>
      <c r="N64" s="10"/>
      <c r="O64" s="10"/>
      <c r="P64" s="10"/>
      <c r="Q64" s="10"/>
      <c r="R64" s="10"/>
      <c r="S64" s="10"/>
      <c r="T64" s="10"/>
      <c r="U64" s="10"/>
      <c r="V64" s="10"/>
      <c r="W64" s="10"/>
      <c r="X64" s="10"/>
    </row>
    <row r="65" spans="3:24" ht="15">
      <c r="C65" s="10"/>
      <c r="D65" s="10"/>
      <c r="E65" s="10"/>
      <c r="F65" s="11"/>
      <c r="G65" s="11"/>
      <c r="H65" s="10"/>
      <c r="I65" s="10"/>
      <c r="J65" s="10"/>
      <c r="K65" s="10"/>
      <c r="L65" s="10"/>
      <c r="M65" s="10"/>
      <c r="N65" s="10"/>
      <c r="O65" s="10"/>
      <c r="P65" s="10"/>
      <c r="Q65" s="10"/>
      <c r="R65" s="10"/>
      <c r="S65" s="10"/>
      <c r="T65" s="10"/>
      <c r="U65" s="10"/>
      <c r="V65" s="10"/>
      <c r="W65" s="10"/>
      <c r="X65" s="10"/>
    </row>
    <row r="66" spans="3:24" ht="15">
      <c r="C66" s="10"/>
      <c r="D66" s="10"/>
      <c r="E66" s="10"/>
      <c r="F66" s="11"/>
      <c r="G66" s="11"/>
      <c r="H66" s="10"/>
      <c r="I66" s="10"/>
      <c r="J66" s="10"/>
      <c r="K66" s="10"/>
      <c r="L66" s="10"/>
      <c r="M66" s="10"/>
      <c r="N66" s="10"/>
      <c r="O66" s="10"/>
      <c r="P66" s="10"/>
      <c r="Q66" s="10"/>
      <c r="R66" s="10"/>
      <c r="S66" s="10"/>
      <c r="T66" s="10"/>
      <c r="U66" s="10"/>
      <c r="V66" s="10"/>
      <c r="W66" s="10"/>
      <c r="X66" s="10"/>
    </row>
    <row r="67" spans="3:24" ht="15">
      <c r="C67" s="10"/>
      <c r="D67" s="10"/>
      <c r="E67" s="10"/>
      <c r="F67" s="11"/>
      <c r="G67" s="11"/>
      <c r="H67" s="10"/>
      <c r="I67" s="10"/>
      <c r="J67" s="10"/>
      <c r="K67" s="10"/>
      <c r="L67" s="10"/>
      <c r="M67" s="10"/>
      <c r="N67" s="10"/>
      <c r="O67" s="10"/>
      <c r="P67" s="10"/>
      <c r="Q67" s="10"/>
      <c r="R67" s="10"/>
      <c r="S67" s="10"/>
      <c r="T67" s="10"/>
      <c r="U67" s="10"/>
      <c r="V67" s="10"/>
      <c r="W67" s="10"/>
      <c r="X67" s="10"/>
    </row>
    <row r="68" spans="3:24" ht="15">
      <c r="C68" s="10"/>
      <c r="D68" s="10"/>
      <c r="E68" s="10"/>
      <c r="F68" s="11"/>
      <c r="G68" s="11"/>
      <c r="H68" s="10"/>
      <c r="I68" s="10"/>
      <c r="J68" s="10"/>
      <c r="K68" s="10"/>
      <c r="L68" s="10"/>
      <c r="M68" s="10"/>
      <c r="N68" s="10"/>
      <c r="O68" s="10"/>
      <c r="P68" s="10"/>
      <c r="Q68" s="10"/>
      <c r="R68" s="10"/>
      <c r="S68" s="10"/>
      <c r="T68" s="10"/>
      <c r="U68" s="10"/>
      <c r="V68" s="10"/>
      <c r="W68" s="10"/>
      <c r="X68" s="10"/>
    </row>
    <row r="69" spans="3:24" ht="15">
      <c r="C69" s="10"/>
      <c r="D69" s="10"/>
      <c r="E69" s="10"/>
      <c r="F69" s="11"/>
      <c r="G69" s="11"/>
      <c r="H69" s="10"/>
      <c r="I69" s="10"/>
      <c r="J69" s="10"/>
      <c r="K69" s="10"/>
      <c r="L69" s="10"/>
      <c r="M69" s="10"/>
      <c r="N69" s="10"/>
      <c r="O69" s="10"/>
      <c r="P69" s="10"/>
      <c r="Q69" s="10"/>
      <c r="R69" s="10"/>
      <c r="S69" s="10"/>
      <c r="T69" s="10"/>
      <c r="U69" s="10"/>
      <c r="V69" s="10"/>
      <c r="W69" s="10"/>
      <c r="X69" s="10"/>
    </row>
    <row r="70" spans="3:24" ht="15">
      <c r="C70" s="10"/>
      <c r="D70" s="10"/>
      <c r="E70" s="10"/>
      <c r="F70" s="11"/>
      <c r="G70" s="11"/>
      <c r="H70" s="10"/>
      <c r="I70" s="10"/>
      <c r="J70" s="10"/>
      <c r="K70" s="10"/>
      <c r="L70" s="10"/>
      <c r="M70" s="10"/>
      <c r="N70" s="10"/>
      <c r="O70" s="10"/>
      <c r="P70" s="10"/>
      <c r="Q70" s="10"/>
      <c r="R70" s="10"/>
      <c r="S70" s="10"/>
      <c r="T70" s="10"/>
      <c r="U70" s="10"/>
      <c r="V70" s="10"/>
      <c r="W70" s="10"/>
      <c r="X70" s="10"/>
    </row>
    <row r="71" spans="3:24" ht="15">
      <c r="C71" s="10"/>
      <c r="D71" s="10"/>
      <c r="E71" s="10"/>
      <c r="F71" s="11"/>
      <c r="G71" s="11"/>
      <c r="H71" s="10"/>
      <c r="I71" s="10"/>
      <c r="J71" s="10"/>
      <c r="K71" s="10"/>
      <c r="L71" s="10"/>
      <c r="M71" s="10"/>
      <c r="N71" s="10"/>
      <c r="O71" s="10"/>
      <c r="P71" s="10"/>
      <c r="Q71" s="10"/>
      <c r="R71" s="10"/>
      <c r="S71" s="10"/>
      <c r="T71" s="10"/>
      <c r="U71" s="10"/>
      <c r="V71" s="10"/>
      <c r="W71" s="10"/>
      <c r="X71" s="10"/>
    </row>
    <row r="72" spans="3:24" ht="15">
      <c r="C72" s="10"/>
      <c r="D72" s="10"/>
      <c r="E72" s="10"/>
      <c r="F72" s="11"/>
      <c r="G72" s="11"/>
      <c r="H72" s="10"/>
      <c r="I72" s="10"/>
      <c r="J72" s="10"/>
      <c r="K72" s="10"/>
      <c r="L72" s="10"/>
      <c r="M72" s="10"/>
      <c r="N72" s="10"/>
      <c r="O72" s="10"/>
      <c r="P72" s="10"/>
      <c r="Q72" s="10"/>
      <c r="R72" s="10"/>
      <c r="S72" s="10"/>
      <c r="T72" s="10"/>
      <c r="U72" s="10"/>
      <c r="V72" s="10"/>
      <c r="W72" s="10"/>
      <c r="X72" s="10"/>
    </row>
    <row r="73" spans="3:24" ht="15">
      <c r="C73" s="10"/>
      <c r="D73" s="10"/>
      <c r="E73" s="10"/>
      <c r="F73" s="11"/>
      <c r="G73" s="11"/>
      <c r="H73" s="10"/>
      <c r="I73" s="10"/>
      <c r="J73" s="10"/>
      <c r="K73" s="10"/>
      <c r="L73" s="10"/>
      <c r="M73" s="10"/>
      <c r="N73" s="10"/>
      <c r="O73" s="10"/>
      <c r="P73" s="10"/>
      <c r="Q73" s="10"/>
      <c r="R73" s="10"/>
      <c r="S73" s="10"/>
      <c r="T73" s="10"/>
      <c r="U73" s="10"/>
      <c r="V73" s="10"/>
      <c r="W73" s="10"/>
      <c r="X73" s="10"/>
    </row>
    <row r="74" spans="3:24" ht="15">
      <c r="C74" s="10"/>
      <c r="D74" s="10"/>
      <c r="E74" s="10"/>
      <c r="F74" s="11"/>
      <c r="G74" s="11"/>
      <c r="H74" s="10"/>
      <c r="I74" s="10"/>
      <c r="J74" s="10"/>
      <c r="K74" s="10"/>
      <c r="L74" s="10"/>
      <c r="M74" s="10"/>
      <c r="N74" s="10"/>
      <c r="O74" s="10"/>
      <c r="P74" s="10"/>
      <c r="Q74" s="10"/>
      <c r="R74" s="10"/>
      <c r="S74" s="10"/>
      <c r="T74" s="10"/>
      <c r="U74" s="10"/>
      <c r="V74" s="10"/>
      <c r="W74" s="10"/>
      <c r="X74" s="10"/>
    </row>
    <row r="75" spans="3:24" ht="15">
      <c r="C75" s="10"/>
      <c r="D75" s="10"/>
      <c r="E75" s="10"/>
      <c r="F75" s="11"/>
      <c r="G75" s="11"/>
      <c r="H75" s="10"/>
      <c r="I75" s="10"/>
      <c r="J75" s="10"/>
      <c r="K75" s="10"/>
      <c r="L75" s="10"/>
      <c r="M75" s="10"/>
      <c r="N75" s="10"/>
      <c r="O75" s="10"/>
      <c r="P75" s="10"/>
      <c r="Q75" s="10"/>
      <c r="R75" s="10"/>
      <c r="S75" s="10"/>
      <c r="T75" s="10"/>
      <c r="U75" s="10"/>
      <c r="V75" s="10"/>
      <c r="W75" s="10"/>
      <c r="X75" s="10"/>
    </row>
    <row r="76" spans="3:24" ht="15">
      <c r="C76" s="10"/>
      <c r="D76" s="10"/>
      <c r="E76" s="10"/>
      <c r="F76" s="11"/>
      <c r="G76" s="11"/>
      <c r="H76" s="10"/>
      <c r="I76" s="10"/>
      <c r="J76" s="10"/>
      <c r="K76" s="10"/>
      <c r="L76" s="10"/>
      <c r="M76" s="10"/>
      <c r="N76" s="10"/>
      <c r="O76" s="10"/>
      <c r="P76" s="10"/>
      <c r="Q76" s="10"/>
      <c r="R76" s="10"/>
      <c r="S76" s="10"/>
      <c r="T76" s="10"/>
      <c r="U76" s="10"/>
      <c r="V76" s="10"/>
      <c r="W76" s="10"/>
      <c r="X76" s="10"/>
    </row>
    <row r="77" spans="3:24" ht="15">
      <c r="C77" s="10"/>
      <c r="D77" s="10"/>
      <c r="E77" s="10"/>
      <c r="F77" s="11"/>
      <c r="G77" s="11"/>
      <c r="H77" s="10"/>
      <c r="I77" s="10"/>
      <c r="J77" s="10"/>
      <c r="K77" s="10"/>
      <c r="L77" s="10"/>
      <c r="M77" s="10"/>
      <c r="N77" s="10"/>
      <c r="O77" s="10"/>
      <c r="P77" s="10"/>
      <c r="Q77" s="10"/>
      <c r="R77" s="10"/>
      <c r="S77" s="10"/>
      <c r="T77" s="10"/>
      <c r="U77" s="10"/>
      <c r="V77" s="10"/>
      <c r="W77" s="10"/>
      <c r="X77" s="10"/>
    </row>
    <row r="78" spans="3:24" ht="15">
      <c r="C78" s="10"/>
      <c r="D78" s="10"/>
      <c r="E78" s="10"/>
      <c r="F78" s="11"/>
      <c r="G78" s="11"/>
      <c r="H78" s="10"/>
      <c r="I78" s="10"/>
      <c r="J78" s="10"/>
      <c r="K78" s="10"/>
      <c r="L78" s="10"/>
      <c r="M78" s="10"/>
      <c r="N78" s="10"/>
      <c r="O78" s="10"/>
      <c r="P78" s="10"/>
      <c r="Q78" s="10"/>
      <c r="R78" s="10"/>
      <c r="S78" s="10"/>
      <c r="T78" s="10"/>
      <c r="U78" s="10"/>
      <c r="V78" s="10"/>
      <c r="W78" s="10"/>
      <c r="X78" s="10"/>
    </row>
    <row r="79" spans="3:24" ht="15">
      <c r="C79" s="10"/>
      <c r="D79" s="10"/>
      <c r="E79" s="10"/>
      <c r="F79" s="11"/>
      <c r="G79" s="11"/>
      <c r="H79" s="10"/>
      <c r="I79" s="10"/>
      <c r="J79" s="10"/>
      <c r="K79" s="10"/>
      <c r="L79" s="10"/>
      <c r="M79" s="10"/>
      <c r="N79" s="10"/>
      <c r="O79" s="10"/>
      <c r="P79" s="10"/>
      <c r="Q79" s="10"/>
      <c r="R79" s="10"/>
      <c r="S79" s="10"/>
      <c r="T79" s="10"/>
      <c r="U79" s="10"/>
      <c r="V79" s="10"/>
      <c r="W79" s="10"/>
      <c r="X79" s="10"/>
    </row>
    <row r="80" spans="3:24" ht="15">
      <c r="C80" s="10"/>
      <c r="D80" s="10"/>
      <c r="E80" s="10"/>
      <c r="F80" s="11"/>
      <c r="G80" s="11"/>
      <c r="H80" s="10"/>
      <c r="I80" s="10"/>
      <c r="J80" s="10"/>
      <c r="K80" s="10"/>
      <c r="L80" s="10"/>
      <c r="M80" s="10"/>
      <c r="N80" s="10"/>
      <c r="O80" s="10"/>
      <c r="P80" s="10"/>
      <c r="Q80" s="10"/>
      <c r="R80" s="10"/>
      <c r="S80" s="10"/>
      <c r="T80" s="10"/>
      <c r="U80" s="10"/>
      <c r="V80" s="10"/>
      <c r="W80" s="10"/>
      <c r="X80" s="10"/>
    </row>
    <row r="81" spans="3:24" ht="15">
      <c r="C81" s="10"/>
      <c r="D81" s="10"/>
      <c r="E81" s="10"/>
      <c r="F81" s="11"/>
      <c r="G81" s="11"/>
      <c r="H81" s="10"/>
      <c r="I81" s="10"/>
      <c r="J81" s="10"/>
      <c r="K81" s="10"/>
      <c r="L81" s="10"/>
      <c r="M81" s="10"/>
      <c r="N81" s="10"/>
      <c r="O81" s="10"/>
      <c r="P81" s="10"/>
      <c r="Q81" s="10"/>
      <c r="R81" s="10"/>
      <c r="S81" s="10"/>
      <c r="T81" s="10"/>
      <c r="U81" s="10"/>
      <c r="V81" s="10"/>
      <c r="W81" s="10"/>
      <c r="X81" s="10"/>
    </row>
    <row r="82" spans="3:24" ht="15">
      <c r="C82" s="10"/>
      <c r="D82" s="10"/>
      <c r="E82" s="10"/>
      <c r="F82" s="11"/>
      <c r="G82" s="11"/>
      <c r="H82" s="10"/>
      <c r="I82" s="10"/>
      <c r="J82" s="10"/>
      <c r="K82" s="10"/>
      <c r="L82" s="10"/>
      <c r="M82" s="10"/>
      <c r="N82" s="10"/>
      <c r="O82" s="10"/>
      <c r="P82" s="10"/>
      <c r="Q82" s="10"/>
      <c r="R82" s="10"/>
      <c r="S82" s="10"/>
      <c r="T82" s="10"/>
      <c r="U82" s="10"/>
      <c r="V82" s="10"/>
      <c r="W82" s="10"/>
      <c r="X82" s="10"/>
    </row>
    <row r="83" spans="3:24" ht="15">
      <c r="C83" s="10"/>
      <c r="D83" s="10"/>
      <c r="E83" s="10"/>
      <c r="F83" s="11"/>
      <c r="G83" s="11"/>
      <c r="H83" s="10"/>
      <c r="I83" s="10"/>
      <c r="J83" s="10"/>
      <c r="K83" s="10"/>
      <c r="L83" s="10"/>
      <c r="M83" s="10"/>
      <c r="N83" s="10"/>
      <c r="O83" s="10"/>
      <c r="P83" s="10"/>
      <c r="Q83" s="10"/>
      <c r="R83" s="10"/>
      <c r="S83" s="10"/>
      <c r="T83" s="10"/>
      <c r="U83" s="10"/>
      <c r="V83" s="10"/>
      <c r="W83" s="10"/>
      <c r="X83" s="10"/>
    </row>
    <row r="84" spans="3:24" ht="15">
      <c r="C84" s="10"/>
      <c r="D84" s="10"/>
      <c r="E84" s="10"/>
      <c r="F84" s="11"/>
      <c r="G84" s="11"/>
      <c r="H84" s="10"/>
      <c r="I84" s="10"/>
      <c r="J84" s="10"/>
      <c r="K84" s="10"/>
      <c r="L84" s="10"/>
      <c r="M84" s="10"/>
      <c r="N84" s="10"/>
      <c r="O84" s="10"/>
      <c r="P84" s="10"/>
      <c r="Q84" s="10"/>
      <c r="R84" s="10"/>
      <c r="S84" s="10"/>
      <c r="T84" s="10"/>
      <c r="U84" s="10"/>
      <c r="V84" s="10"/>
      <c r="W84" s="10"/>
      <c r="X84" s="10"/>
    </row>
    <row r="85" spans="3:24" ht="15">
      <c r="C85" s="10"/>
      <c r="D85" s="10"/>
      <c r="E85" s="10"/>
      <c r="F85" s="11"/>
      <c r="G85" s="11"/>
      <c r="H85" s="10"/>
      <c r="I85" s="10"/>
      <c r="J85" s="10"/>
      <c r="K85" s="10"/>
      <c r="L85" s="10"/>
      <c r="M85" s="10"/>
      <c r="N85" s="10"/>
      <c r="O85" s="10"/>
      <c r="P85" s="10"/>
      <c r="Q85" s="10"/>
      <c r="R85" s="10"/>
      <c r="S85" s="10"/>
      <c r="T85" s="10"/>
      <c r="U85" s="10"/>
      <c r="V85" s="10"/>
      <c r="W85" s="10"/>
      <c r="X85" s="10"/>
    </row>
    <row r="86" spans="3:24" ht="15">
      <c r="C86" s="10"/>
      <c r="D86" s="10"/>
      <c r="E86" s="10"/>
      <c r="F86" s="11"/>
      <c r="G86" s="11"/>
      <c r="H86" s="10"/>
      <c r="I86" s="10"/>
      <c r="J86" s="10"/>
      <c r="K86" s="10"/>
      <c r="L86" s="10"/>
      <c r="M86" s="10"/>
      <c r="N86" s="10"/>
      <c r="O86" s="10"/>
      <c r="P86" s="10"/>
      <c r="Q86" s="10"/>
      <c r="R86" s="10"/>
      <c r="S86" s="10"/>
      <c r="T86" s="10"/>
      <c r="U86" s="10"/>
      <c r="V86" s="10"/>
      <c r="W86" s="10"/>
      <c r="X86" s="10"/>
    </row>
    <row r="87" spans="3:24" ht="15">
      <c r="C87" s="10"/>
      <c r="D87" s="10"/>
      <c r="E87" s="10"/>
      <c r="F87" s="11"/>
      <c r="G87" s="11"/>
      <c r="H87" s="10"/>
      <c r="I87" s="10"/>
      <c r="J87" s="10"/>
      <c r="K87" s="10"/>
      <c r="L87" s="10"/>
      <c r="M87" s="10"/>
      <c r="N87" s="10"/>
      <c r="O87" s="10"/>
      <c r="P87" s="10"/>
      <c r="Q87" s="10"/>
      <c r="R87" s="10"/>
      <c r="S87" s="10"/>
      <c r="T87" s="10"/>
      <c r="U87" s="10"/>
      <c r="V87" s="10"/>
      <c r="W87" s="10"/>
      <c r="X87" s="10"/>
    </row>
    <row r="88" spans="3:24" ht="15">
      <c r="C88" s="10"/>
      <c r="D88" s="10"/>
      <c r="E88" s="10"/>
      <c r="F88" s="11"/>
      <c r="G88" s="11"/>
      <c r="H88" s="10"/>
      <c r="I88" s="10"/>
      <c r="J88" s="10"/>
      <c r="K88" s="10"/>
      <c r="L88" s="10"/>
      <c r="M88" s="10"/>
      <c r="N88" s="10"/>
      <c r="O88" s="10"/>
      <c r="P88" s="10"/>
      <c r="Q88" s="10"/>
      <c r="R88" s="10"/>
      <c r="S88" s="10"/>
      <c r="T88" s="10"/>
      <c r="U88" s="10"/>
      <c r="V88" s="10"/>
      <c r="W88" s="10"/>
      <c r="X88" s="10"/>
    </row>
    <row r="89" spans="3:24" ht="15">
      <c r="C89" s="10"/>
      <c r="D89" s="10"/>
      <c r="E89" s="10"/>
      <c r="F89" s="11"/>
      <c r="G89" s="11"/>
      <c r="H89" s="10"/>
      <c r="I89" s="10"/>
      <c r="J89" s="10"/>
      <c r="K89" s="10"/>
      <c r="L89" s="10"/>
      <c r="M89" s="10"/>
      <c r="N89" s="10"/>
      <c r="O89" s="10"/>
      <c r="P89" s="10"/>
      <c r="Q89" s="10"/>
      <c r="R89" s="10"/>
      <c r="S89" s="10"/>
      <c r="T89" s="10"/>
      <c r="U89" s="10"/>
      <c r="V89" s="10"/>
      <c r="W89" s="10"/>
      <c r="X89" s="10"/>
    </row>
    <row r="90" spans="3:24" ht="15">
      <c r="C90" s="10"/>
      <c r="D90" s="10"/>
      <c r="E90" s="10"/>
      <c r="F90" s="11"/>
      <c r="G90" s="11"/>
      <c r="H90" s="10"/>
      <c r="I90" s="10"/>
      <c r="J90" s="10"/>
      <c r="K90" s="10"/>
      <c r="L90" s="10"/>
      <c r="M90" s="10"/>
      <c r="N90" s="10"/>
      <c r="O90" s="10"/>
      <c r="P90" s="10"/>
      <c r="Q90" s="10"/>
      <c r="R90" s="10"/>
      <c r="S90" s="10"/>
      <c r="T90" s="10"/>
      <c r="U90" s="10"/>
      <c r="V90" s="10"/>
      <c r="W90" s="10"/>
      <c r="X90" s="10"/>
    </row>
    <row r="91" spans="3:24" ht="15">
      <c r="C91" s="10"/>
      <c r="D91" s="10"/>
      <c r="E91" s="10"/>
      <c r="F91" s="11"/>
      <c r="G91" s="11"/>
      <c r="H91" s="10"/>
      <c r="I91" s="10"/>
      <c r="J91" s="10"/>
      <c r="K91" s="10"/>
      <c r="L91" s="10"/>
      <c r="M91" s="10"/>
      <c r="N91" s="10"/>
      <c r="O91" s="10"/>
      <c r="P91" s="10"/>
      <c r="Q91" s="10"/>
      <c r="R91" s="10"/>
      <c r="S91" s="10"/>
      <c r="T91" s="10"/>
      <c r="U91" s="10"/>
      <c r="V91" s="10"/>
      <c r="W91" s="10"/>
      <c r="X91" s="10"/>
    </row>
    <row r="92" spans="3:24" ht="15">
      <c r="C92" s="10"/>
      <c r="D92" s="10"/>
      <c r="E92" s="10"/>
      <c r="F92" s="11"/>
      <c r="G92" s="11"/>
      <c r="H92" s="10"/>
      <c r="I92" s="10"/>
      <c r="J92" s="10"/>
      <c r="K92" s="10"/>
      <c r="L92" s="10"/>
      <c r="M92" s="10"/>
      <c r="N92" s="10"/>
      <c r="O92" s="10"/>
      <c r="P92" s="10"/>
      <c r="Q92" s="10"/>
      <c r="R92" s="10"/>
      <c r="S92" s="10"/>
      <c r="T92" s="10"/>
      <c r="U92" s="10"/>
      <c r="V92" s="10"/>
      <c r="W92" s="10"/>
      <c r="X92" s="10"/>
    </row>
    <row r="93" spans="3:24" ht="15">
      <c r="C93" s="10"/>
      <c r="D93" s="10"/>
      <c r="E93" s="10"/>
      <c r="F93" s="11"/>
      <c r="G93" s="11"/>
      <c r="H93" s="10"/>
      <c r="I93" s="10"/>
      <c r="J93" s="10"/>
      <c r="K93" s="10"/>
      <c r="L93" s="10"/>
      <c r="M93" s="10"/>
      <c r="N93" s="10"/>
      <c r="O93" s="10"/>
      <c r="P93" s="10"/>
      <c r="Q93" s="10"/>
      <c r="R93" s="10"/>
      <c r="S93" s="10"/>
      <c r="T93" s="10"/>
      <c r="U93" s="10"/>
      <c r="V93" s="10"/>
      <c r="W93" s="10"/>
      <c r="X93" s="10"/>
    </row>
    <row r="94" spans="3:24" ht="15">
      <c r="C94" s="10"/>
      <c r="D94" s="10"/>
      <c r="E94" s="10"/>
      <c r="F94" s="11"/>
      <c r="G94" s="11"/>
      <c r="H94" s="10"/>
      <c r="I94" s="10"/>
      <c r="J94" s="10"/>
      <c r="K94" s="10"/>
      <c r="L94" s="10"/>
      <c r="M94" s="10"/>
      <c r="N94" s="10"/>
      <c r="O94" s="10"/>
      <c r="P94" s="10"/>
      <c r="Q94" s="10"/>
      <c r="R94" s="10"/>
      <c r="S94" s="10"/>
      <c r="T94" s="10"/>
      <c r="U94" s="10"/>
      <c r="V94" s="10"/>
      <c r="W94" s="10"/>
      <c r="X94" s="10"/>
    </row>
    <row r="95" spans="3:24" ht="15">
      <c r="C95" s="10"/>
      <c r="D95" s="10"/>
      <c r="E95" s="10"/>
      <c r="F95" s="11"/>
      <c r="G95" s="11"/>
      <c r="H95" s="10"/>
      <c r="I95" s="10"/>
      <c r="J95" s="10"/>
      <c r="K95" s="10"/>
      <c r="L95" s="10"/>
      <c r="M95" s="10"/>
      <c r="N95" s="10"/>
      <c r="O95" s="10"/>
      <c r="P95" s="10"/>
      <c r="Q95" s="10"/>
      <c r="R95" s="10"/>
      <c r="S95" s="10"/>
      <c r="T95" s="10"/>
      <c r="U95" s="10"/>
      <c r="V95" s="10"/>
      <c r="W95" s="10"/>
      <c r="X95" s="10"/>
    </row>
    <row r="96" spans="3:24" ht="15">
      <c r="C96" s="10"/>
      <c r="D96" s="10"/>
      <c r="E96" s="10"/>
      <c r="F96" s="11"/>
      <c r="G96" s="11"/>
      <c r="H96" s="10"/>
      <c r="I96" s="10"/>
      <c r="J96" s="10"/>
      <c r="K96" s="10"/>
      <c r="L96" s="10"/>
      <c r="M96" s="10"/>
      <c r="N96" s="10"/>
      <c r="O96" s="10"/>
      <c r="P96" s="10"/>
      <c r="Q96" s="10"/>
      <c r="R96" s="10"/>
      <c r="S96" s="10"/>
      <c r="T96" s="10"/>
      <c r="U96" s="10"/>
      <c r="V96" s="10"/>
      <c r="W96" s="10"/>
      <c r="X96" s="10"/>
    </row>
    <row r="97" spans="3:24" ht="15">
      <c r="C97" s="10"/>
      <c r="D97" s="10"/>
      <c r="E97" s="10"/>
      <c r="F97" s="11"/>
      <c r="G97" s="11"/>
      <c r="H97" s="10"/>
      <c r="I97" s="10"/>
      <c r="J97" s="10"/>
      <c r="K97" s="10"/>
      <c r="L97" s="10"/>
      <c r="M97" s="10"/>
      <c r="N97" s="10"/>
      <c r="O97" s="10"/>
      <c r="P97" s="10"/>
      <c r="Q97" s="10"/>
      <c r="R97" s="10"/>
      <c r="S97" s="10"/>
      <c r="T97" s="10"/>
      <c r="U97" s="10"/>
      <c r="V97" s="10"/>
      <c r="W97" s="10"/>
      <c r="X97" s="10"/>
    </row>
    <row r="98" spans="3:24" ht="15">
      <c r="C98" s="10"/>
      <c r="D98" s="10"/>
      <c r="E98" s="10"/>
      <c r="F98" s="11"/>
      <c r="G98" s="11"/>
      <c r="H98" s="10"/>
      <c r="I98" s="10"/>
      <c r="J98" s="10"/>
      <c r="K98" s="10"/>
      <c r="L98" s="10"/>
      <c r="M98" s="10"/>
      <c r="N98" s="10"/>
      <c r="O98" s="10"/>
      <c r="P98" s="10"/>
      <c r="Q98" s="10"/>
      <c r="R98" s="10"/>
      <c r="S98" s="10"/>
      <c r="T98" s="10"/>
      <c r="U98" s="10"/>
      <c r="V98" s="10"/>
      <c r="W98" s="10"/>
      <c r="X98" s="10"/>
    </row>
    <row r="99" spans="3:24" ht="15">
      <c r="C99" s="10"/>
      <c r="D99" s="10"/>
      <c r="E99" s="10"/>
      <c r="F99" s="11"/>
      <c r="G99" s="11"/>
      <c r="H99" s="10"/>
      <c r="I99" s="10"/>
      <c r="J99" s="10"/>
      <c r="K99" s="10"/>
      <c r="L99" s="10"/>
      <c r="M99" s="10"/>
      <c r="N99" s="10"/>
      <c r="O99" s="10"/>
      <c r="P99" s="10"/>
      <c r="Q99" s="10"/>
      <c r="R99" s="10"/>
      <c r="S99" s="10"/>
      <c r="T99" s="10"/>
      <c r="U99" s="10"/>
      <c r="V99" s="10"/>
      <c r="W99" s="10"/>
      <c r="X99" s="10"/>
    </row>
    <row r="100" spans="3:24" ht="15">
      <c r="C100" s="10"/>
      <c r="D100" s="10"/>
      <c r="E100" s="10"/>
      <c r="F100" s="11"/>
      <c r="G100" s="11"/>
      <c r="H100" s="10"/>
      <c r="I100" s="10"/>
      <c r="J100" s="10"/>
      <c r="K100" s="10"/>
      <c r="L100" s="10"/>
      <c r="M100" s="10"/>
      <c r="N100" s="10"/>
      <c r="O100" s="10"/>
      <c r="P100" s="10"/>
      <c r="Q100" s="10"/>
      <c r="R100" s="10"/>
      <c r="S100" s="10"/>
      <c r="T100" s="10"/>
      <c r="U100" s="10"/>
      <c r="V100" s="10"/>
      <c r="W100" s="10"/>
      <c r="X100" s="10"/>
    </row>
    <row r="101" spans="3:24" ht="15">
      <c r="C101" s="10"/>
      <c r="D101" s="10"/>
      <c r="E101" s="10"/>
      <c r="F101" s="11"/>
      <c r="G101" s="11"/>
      <c r="H101" s="10"/>
      <c r="I101" s="10"/>
      <c r="J101" s="10"/>
      <c r="K101" s="10"/>
      <c r="L101" s="10"/>
      <c r="M101" s="10"/>
      <c r="N101" s="10"/>
      <c r="O101" s="10"/>
      <c r="P101" s="10"/>
      <c r="Q101" s="10"/>
      <c r="R101" s="10"/>
      <c r="S101" s="10"/>
      <c r="T101" s="10"/>
      <c r="U101" s="10"/>
      <c r="V101" s="10"/>
      <c r="W101" s="10"/>
      <c r="X101" s="10"/>
    </row>
    <row r="102" spans="3:24" ht="15">
      <c r="C102" s="10"/>
      <c r="D102" s="10"/>
      <c r="E102" s="10"/>
      <c r="F102" s="11"/>
      <c r="G102" s="11"/>
      <c r="H102" s="10"/>
      <c r="I102" s="10"/>
      <c r="J102" s="10"/>
      <c r="K102" s="10"/>
      <c r="L102" s="10"/>
      <c r="M102" s="10"/>
      <c r="N102" s="10"/>
      <c r="O102" s="10"/>
      <c r="P102" s="10"/>
      <c r="Q102" s="10"/>
      <c r="R102" s="10"/>
      <c r="S102" s="10"/>
      <c r="T102" s="10"/>
      <c r="U102" s="10"/>
      <c r="V102" s="10"/>
      <c r="W102" s="10"/>
      <c r="X102" s="10"/>
    </row>
    <row r="103" spans="3:24" ht="15">
      <c r="C103" s="10"/>
      <c r="D103" s="10"/>
      <c r="E103" s="10"/>
      <c r="F103" s="11"/>
      <c r="G103" s="11"/>
      <c r="H103" s="10"/>
      <c r="I103" s="10"/>
      <c r="J103" s="10"/>
      <c r="K103" s="10"/>
      <c r="L103" s="10"/>
      <c r="M103" s="10"/>
      <c r="N103" s="10"/>
      <c r="O103" s="10"/>
      <c r="P103" s="10"/>
      <c r="Q103" s="10"/>
      <c r="R103" s="10"/>
      <c r="S103" s="10"/>
      <c r="T103" s="10"/>
      <c r="U103" s="10"/>
      <c r="V103" s="10"/>
      <c r="W103" s="10"/>
      <c r="X103" s="10"/>
    </row>
    <row r="104" spans="3:24" ht="15">
      <c r="C104" s="10"/>
      <c r="D104" s="10"/>
      <c r="E104" s="10"/>
      <c r="F104" s="11"/>
      <c r="G104" s="11"/>
      <c r="H104" s="10"/>
      <c r="I104" s="10"/>
      <c r="J104" s="10"/>
      <c r="K104" s="10"/>
      <c r="L104" s="10"/>
      <c r="M104" s="10"/>
      <c r="N104" s="10"/>
      <c r="O104" s="10"/>
      <c r="P104" s="10"/>
      <c r="Q104" s="10"/>
      <c r="R104" s="10"/>
      <c r="S104" s="10"/>
      <c r="T104" s="10"/>
      <c r="U104" s="10"/>
      <c r="V104" s="10"/>
      <c r="W104" s="10"/>
      <c r="X104" s="10"/>
    </row>
    <row r="105" spans="3:24" ht="15">
      <c r="C105" s="10"/>
      <c r="D105" s="10"/>
      <c r="E105" s="10"/>
      <c r="F105" s="11"/>
      <c r="G105" s="11"/>
      <c r="H105" s="10"/>
      <c r="I105" s="10"/>
      <c r="J105" s="10"/>
      <c r="K105" s="10"/>
      <c r="L105" s="10"/>
      <c r="M105" s="10"/>
      <c r="N105" s="10"/>
      <c r="O105" s="10"/>
      <c r="P105" s="10"/>
      <c r="Q105" s="10"/>
      <c r="R105" s="10"/>
      <c r="S105" s="10"/>
      <c r="T105" s="10"/>
      <c r="U105" s="10"/>
      <c r="V105" s="10"/>
      <c r="W105" s="10"/>
      <c r="X105" s="10"/>
    </row>
    <row r="106" spans="3:24" ht="15">
      <c r="C106" s="10"/>
      <c r="D106" s="10"/>
      <c r="E106" s="10"/>
      <c r="F106" s="11"/>
      <c r="G106" s="11"/>
      <c r="H106" s="10"/>
      <c r="I106" s="10"/>
      <c r="J106" s="10"/>
      <c r="K106" s="10"/>
      <c r="L106" s="10"/>
      <c r="M106" s="10"/>
      <c r="N106" s="10"/>
      <c r="O106" s="10"/>
      <c r="P106" s="10"/>
      <c r="Q106" s="10"/>
      <c r="R106" s="10"/>
      <c r="S106" s="10"/>
      <c r="T106" s="10"/>
      <c r="U106" s="10"/>
      <c r="V106" s="10"/>
      <c r="W106" s="10"/>
      <c r="X106" s="10"/>
    </row>
    <row r="107" spans="3:24" ht="15">
      <c r="C107" s="10"/>
      <c r="D107" s="10"/>
      <c r="E107" s="10"/>
      <c r="F107" s="11"/>
      <c r="G107" s="11"/>
      <c r="H107" s="10"/>
      <c r="I107" s="10"/>
      <c r="J107" s="10"/>
      <c r="K107" s="10"/>
      <c r="L107" s="10"/>
      <c r="M107" s="10"/>
      <c r="N107" s="10"/>
      <c r="O107" s="10"/>
      <c r="P107" s="10"/>
      <c r="Q107" s="10"/>
      <c r="R107" s="10"/>
      <c r="S107" s="10"/>
      <c r="T107" s="10"/>
      <c r="U107" s="10"/>
      <c r="V107" s="10"/>
      <c r="W107" s="10"/>
      <c r="X107" s="10"/>
    </row>
    <row r="108" spans="3:24" ht="15">
      <c r="C108" s="10"/>
      <c r="D108" s="10"/>
      <c r="E108" s="10"/>
      <c r="F108" s="11"/>
      <c r="G108" s="11"/>
      <c r="H108" s="10"/>
      <c r="I108" s="10"/>
      <c r="J108" s="10"/>
      <c r="K108" s="10"/>
      <c r="L108" s="10"/>
      <c r="M108" s="10"/>
      <c r="N108" s="10"/>
      <c r="O108" s="10"/>
      <c r="P108" s="10"/>
      <c r="Q108" s="10"/>
      <c r="R108" s="10"/>
      <c r="S108" s="10"/>
      <c r="T108" s="10"/>
      <c r="U108" s="10"/>
      <c r="V108" s="10"/>
      <c r="W108" s="10"/>
      <c r="X108" s="10"/>
    </row>
    <row r="109" spans="3:24" ht="15">
      <c r="C109" s="10"/>
      <c r="D109" s="10"/>
      <c r="E109" s="10"/>
      <c r="F109" s="11"/>
      <c r="G109" s="11"/>
      <c r="H109" s="10"/>
      <c r="I109" s="10"/>
      <c r="J109" s="10"/>
      <c r="K109" s="10"/>
      <c r="L109" s="10"/>
      <c r="M109" s="10"/>
      <c r="N109" s="10"/>
      <c r="O109" s="10"/>
      <c r="P109" s="10"/>
      <c r="Q109" s="10"/>
      <c r="R109" s="10"/>
      <c r="S109" s="10"/>
      <c r="T109" s="10"/>
      <c r="U109" s="10"/>
      <c r="V109" s="10"/>
      <c r="W109" s="10"/>
      <c r="X109" s="10"/>
    </row>
    <row r="110" spans="3:24" ht="15">
      <c r="C110" s="10"/>
      <c r="D110" s="10"/>
      <c r="E110" s="10"/>
      <c r="F110" s="11"/>
      <c r="G110" s="11"/>
      <c r="H110" s="10"/>
      <c r="I110" s="10"/>
      <c r="J110" s="10"/>
      <c r="K110" s="10"/>
      <c r="L110" s="10"/>
      <c r="M110" s="10"/>
      <c r="N110" s="10"/>
      <c r="O110" s="10"/>
      <c r="P110" s="10"/>
      <c r="Q110" s="10"/>
      <c r="R110" s="10"/>
      <c r="S110" s="10"/>
      <c r="T110" s="10"/>
      <c r="U110" s="10"/>
      <c r="V110" s="10"/>
      <c r="W110" s="10"/>
      <c r="X110" s="10"/>
    </row>
    <row r="111" spans="3:24" ht="15">
      <c r="C111" s="10"/>
      <c r="D111" s="10"/>
      <c r="E111" s="10"/>
      <c r="F111" s="11"/>
      <c r="G111" s="11"/>
      <c r="H111" s="10"/>
      <c r="I111" s="10"/>
      <c r="J111" s="10"/>
      <c r="K111" s="10"/>
      <c r="L111" s="10"/>
      <c r="M111" s="10"/>
      <c r="N111" s="10"/>
      <c r="O111" s="10"/>
      <c r="P111" s="10"/>
      <c r="Q111" s="10"/>
      <c r="R111" s="10"/>
      <c r="S111" s="10"/>
      <c r="T111" s="10"/>
      <c r="U111" s="10"/>
      <c r="V111" s="10"/>
      <c r="W111" s="10"/>
      <c r="X111" s="10"/>
    </row>
    <row r="112" spans="3:24" ht="15">
      <c r="C112" s="10"/>
      <c r="D112" s="10"/>
      <c r="E112" s="10"/>
      <c r="F112" s="11"/>
      <c r="G112" s="11"/>
      <c r="H112" s="10"/>
      <c r="I112" s="10"/>
      <c r="J112" s="10"/>
      <c r="K112" s="10"/>
      <c r="L112" s="10"/>
      <c r="M112" s="10"/>
      <c r="N112" s="10"/>
      <c r="O112" s="10"/>
      <c r="P112" s="10"/>
      <c r="Q112" s="10"/>
      <c r="R112" s="10"/>
      <c r="S112" s="10"/>
      <c r="T112" s="10"/>
      <c r="U112" s="10"/>
      <c r="V112" s="10"/>
      <c r="W112" s="10"/>
      <c r="X112" s="10"/>
    </row>
    <row r="113" spans="3:24" ht="15">
      <c r="C113" s="10"/>
      <c r="D113" s="10"/>
      <c r="E113" s="10"/>
      <c r="F113" s="11"/>
      <c r="G113" s="11"/>
      <c r="H113" s="10"/>
      <c r="I113" s="10"/>
      <c r="J113" s="10"/>
      <c r="K113" s="10"/>
      <c r="L113" s="10"/>
      <c r="M113" s="10"/>
      <c r="N113" s="10"/>
      <c r="O113" s="10"/>
      <c r="P113" s="10"/>
      <c r="Q113" s="10"/>
      <c r="R113" s="10"/>
      <c r="S113" s="10"/>
      <c r="T113" s="10"/>
      <c r="U113" s="10"/>
      <c r="V113" s="10"/>
      <c r="W113" s="10"/>
      <c r="X113" s="10"/>
    </row>
    <row r="114" spans="3:24" ht="15">
      <c r="C114" s="10"/>
      <c r="D114" s="10"/>
      <c r="E114" s="10"/>
      <c r="F114" s="11"/>
      <c r="G114" s="11"/>
      <c r="H114" s="10"/>
      <c r="I114" s="10"/>
      <c r="J114" s="10"/>
      <c r="K114" s="10"/>
      <c r="L114" s="10"/>
      <c r="M114" s="10"/>
      <c r="N114" s="10"/>
      <c r="O114" s="10"/>
      <c r="P114" s="10"/>
      <c r="Q114" s="10"/>
      <c r="R114" s="10"/>
      <c r="S114" s="10"/>
      <c r="T114" s="10"/>
      <c r="U114" s="10"/>
      <c r="V114" s="10"/>
      <c r="W114" s="10"/>
      <c r="X114" s="10"/>
    </row>
    <row r="115" spans="3:24" ht="15">
      <c r="C115" s="10"/>
      <c r="D115" s="10"/>
      <c r="E115" s="10"/>
      <c r="F115" s="11"/>
      <c r="G115" s="11"/>
      <c r="H115" s="10"/>
      <c r="I115" s="10"/>
      <c r="J115" s="10"/>
      <c r="K115" s="10"/>
      <c r="L115" s="10"/>
      <c r="M115" s="10"/>
      <c r="N115" s="10"/>
      <c r="O115" s="10"/>
      <c r="P115" s="10"/>
      <c r="Q115" s="10"/>
      <c r="R115" s="10"/>
      <c r="S115" s="10"/>
      <c r="T115" s="10"/>
      <c r="U115" s="10"/>
      <c r="V115" s="10"/>
      <c r="W115" s="10"/>
      <c r="X115" s="10"/>
    </row>
    <row r="116" spans="3:24" ht="15">
      <c r="C116" s="10"/>
      <c r="D116" s="10"/>
      <c r="E116" s="10"/>
      <c r="F116" s="11"/>
      <c r="G116" s="11"/>
      <c r="H116" s="10"/>
      <c r="I116" s="10"/>
      <c r="J116" s="10"/>
      <c r="K116" s="10"/>
      <c r="L116" s="10"/>
      <c r="M116" s="10"/>
      <c r="N116" s="10"/>
      <c r="O116" s="10"/>
      <c r="P116" s="10"/>
      <c r="Q116" s="10"/>
      <c r="R116" s="10"/>
      <c r="S116" s="10"/>
      <c r="T116" s="10"/>
      <c r="U116" s="10"/>
      <c r="V116" s="10"/>
      <c r="W116" s="10"/>
      <c r="X116" s="10"/>
    </row>
    <row r="117" spans="3:24" ht="15">
      <c r="C117" s="10"/>
      <c r="D117" s="10"/>
      <c r="E117" s="10"/>
      <c r="F117" s="11"/>
      <c r="G117" s="11"/>
      <c r="H117" s="10"/>
      <c r="I117" s="10"/>
      <c r="J117" s="10"/>
      <c r="K117" s="10"/>
      <c r="L117" s="10"/>
      <c r="M117" s="10"/>
      <c r="N117" s="10"/>
      <c r="O117" s="10"/>
      <c r="P117" s="10"/>
      <c r="Q117" s="10"/>
      <c r="R117" s="10"/>
      <c r="S117" s="10"/>
      <c r="T117" s="10"/>
      <c r="U117" s="10"/>
      <c r="V117" s="10"/>
      <c r="W117" s="10"/>
      <c r="X117" s="10"/>
    </row>
    <row r="118" spans="3:24" ht="15">
      <c r="C118" s="10"/>
      <c r="D118" s="10"/>
      <c r="E118" s="10"/>
      <c r="F118" s="11"/>
      <c r="G118" s="11"/>
      <c r="H118" s="10"/>
      <c r="I118" s="10"/>
      <c r="J118" s="10"/>
      <c r="K118" s="10"/>
      <c r="L118" s="10"/>
      <c r="M118" s="10"/>
      <c r="N118" s="10"/>
      <c r="O118" s="10"/>
      <c r="P118" s="10"/>
      <c r="Q118" s="10"/>
      <c r="R118" s="10"/>
      <c r="S118" s="10"/>
      <c r="T118" s="10"/>
      <c r="U118" s="10"/>
      <c r="V118" s="10"/>
      <c r="W118" s="10"/>
      <c r="X118" s="10"/>
    </row>
    <row r="119" spans="3:24" ht="15">
      <c r="C119" s="10"/>
      <c r="D119" s="10"/>
      <c r="E119" s="10"/>
      <c r="F119" s="11"/>
      <c r="G119" s="11"/>
      <c r="H119" s="10"/>
      <c r="I119" s="10"/>
      <c r="J119" s="10"/>
      <c r="K119" s="10"/>
      <c r="L119" s="10"/>
      <c r="M119" s="10"/>
      <c r="N119" s="10"/>
      <c r="O119" s="10"/>
      <c r="P119" s="10"/>
      <c r="Q119" s="10"/>
      <c r="R119" s="10"/>
      <c r="S119" s="10"/>
      <c r="T119" s="10"/>
      <c r="U119" s="10"/>
      <c r="V119" s="10"/>
      <c r="W119" s="10"/>
      <c r="X119" s="10"/>
    </row>
    <row r="120" spans="3:24" ht="15">
      <c r="C120" s="10"/>
      <c r="D120" s="10"/>
      <c r="E120" s="10"/>
      <c r="F120" s="11"/>
      <c r="G120" s="11"/>
      <c r="H120" s="10"/>
      <c r="I120" s="10"/>
      <c r="J120" s="10"/>
      <c r="K120" s="10"/>
      <c r="L120" s="10"/>
      <c r="M120" s="10"/>
      <c r="N120" s="10"/>
      <c r="O120" s="10"/>
      <c r="P120" s="10"/>
      <c r="Q120" s="10"/>
      <c r="R120" s="10"/>
      <c r="S120" s="10"/>
      <c r="T120" s="10"/>
      <c r="U120" s="10"/>
      <c r="V120" s="10"/>
      <c r="W120" s="10"/>
      <c r="X120" s="10"/>
    </row>
    <row r="121" spans="3:24" ht="15">
      <c r="C121" s="10"/>
      <c r="D121" s="10"/>
      <c r="E121" s="10"/>
      <c r="F121" s="11"/>
      <c r="G121" s="11"/>
      <c r="H121" s="10"/>
      <c r="I121" s="10"/>
      <c r="J121" s="10"/>
      <c r="K121" s="10"/>
      <c r="L121" s="10"/>
      <c r="M121" s="10"/>
      <c r="N121" s="10"/>
      <c r="O121" s="10"/>
      <c r="P121" s="10"/>
      <c r="Q121" s="10"/>
      <c r="R121" s="10"/>
      <c r="S121" s="10"/>
      <c r="T121" s="10"/>
      <c r="U121" s="10"/>
      <c r="V121" s="10"/>
      <c r="W121" s="10"/>
      <c r="X121" s="10"/>
    </row>
    <row r="122" spans="3:24" ht="15">
      <c r="C122" s="10"/>
      <c r="D122" s="10"/>
      <c r="E122" s="10"/>
      <c r="F122" s="11"/>
      <c r="G122" s="11"/>
      <c r="H122" s="10"/>
      <c r="I122" s="10"/>
      <c r="J122" s="10"/>
      <c r="K122" s="10"/>
      <c r="L122" s="10"/>
      <c r="M122" s="10"/>
      <c r="N122" s="10"/>
      <c r="O122" s="10"/>
      <c r="P122" s="10"/>
      <c r="Q122" s="10"/>
      <c r="R122" s="10"/>
      <c r="S122" s="10"/>
      <c r="T122" s="10"/>
      <c r="U122" s="10"/>
      <c r="V122" s="10"/>
      <c r="W122" s="10"/>
      <c r="X122" s="10"/>
    </row>
    <row r="123" spans="3:24" ht="15">
      <c r="C123" s="10"/>
      <c r="D123" s="10"/>
      <c r="E123" s="10"/>
      <c r="F123" s="11"/>
      <c r="G123" s="11"/>
      <c r="H123" s="10"/>
      <c r="I123" s="10"/>
      <c r="J123" s="10"/>
      <c r="K123" s="10"/>
      <c r="L123" s="10"/>
      <c r="M123" s="10"/>
      <c r="N123" s="10"/>
      <c r="O123" s="10"/>
      <c r="P123" s="10"/>
      <c r="Q123" s="10"/>
      <c r="R123" s="10"/>
      <c r="S123" s="10"/>
      <c r="T123" s="10"/>
      <c r="U123" s="10"/>
      <c r="V123" s="10"/>
      <c r="W123" s="10"/>
      <c r="X123" s="10"/>
    </row>
    <row r="124" spans="3:24" ht="15">
      <c r="C124" s="10"/>
      <c r="D124" s="10"/>
      <c r="E124" s="10"/>
      <c r="F124" s="11"/>
      <c r="G124" s="11"/>
      <c r="H124" s="10"/>
      <c r="I124" s="10"/>
      <c r="J124" s="10"/>
      <c r="K124" s="10"/>
      <c r="L124" s="10"/>
      <c r="M124" s="10"/>
      <c r="N124" s="10"/>
      <c r="O124" s="10"/>
      <c r="P124" s="10"/>
      <c r="Q124" s="10"/>
      <c r="R124" s="10"/>
      <c r="S124" s="10"/>
      <c r="T124" s="10"/>
      <c r="U124" s="10"/>
      <c r="V124" s="10"/>
      <c r="W124" s="10"/>
      <c r="X124" s="10"/>
    </row>
    <row r="125" spans="3:24" ht="15">
      <c r="C125" s="10"/>
      <c r="D125" s="10"/>
      <c r="E125" s="10"/>
      <c r="F125" s="11"/>
      <c r="G125" s="11"/>
      <c r="H125" s="10"/>
      <c r="I125" s="10"/>
      <c r="J125" s="10"/>
      <c r="K125" s="10"/>
      <c r="L125" s="10"/>
      <c r="M125" s="10"/>
      <c r="N125" s="10"/>
      <c r="O125" s="10"/>
      <c r="P125" s="10"/>
      <c r="Q125" s="10"/>
      <c r="R125" s="10"/>
      <c r="S125" s="10"/>
      <c r="T125" s="10"/>
      <c r="U125" s="10"/>
      <c r="V125" s="10"/>
      <c r="W125" s="10"/>
      <c r="X125" s="10"/>
    </row>
    <row r="126" spans="3:24" ht="15">
      <c r="C126" s="10"/>
      <c r="D126" s="10"/>
      <c r="E126" s="10"/>
      <c r="F126" s="11"/>
      <c r="G126" s="11"/>
      <c r="H126" s="10"/>
      <c r="I126" s="10"/>
      <c r="J126" s="10"/>
      <c r="K126" s="10"/>
      <c r="L126" s="10"/>
      <c r="M126" s="10"/>
      <c r="N126" s="10"/>
      <c r="O126" s="10"/>
      <c r="P126" s="10"/>
      <c r="Q126" s="10"/>
      <c r="R126" s="10"/>
      <c r="S126" s="10"/>
      <c r="T126" s="10"/>
      <c r="U126" s="10"/>
      <c r="V126" s="10"/>
      <c r="W126" s="10"/>
      <c r="X126" s="10"/>
    </row>
    <row r="127" spans="3:24" ht="15">
      <c r="C127" s="10"/>
      <c r="D127" s="10"/>
      <c r="E127" s="10"/>
      <c r="F127" s="11"/>
      <c r="G127" s="11"/>
      <c r="H127" s="10"/>
      <c r="I127" s="10"/>
      <c r="J127" s="10"/>
      <c r="K127" s="10"/>
      <c r="L127" s="10"/>
      <c r="M127" s="10"/>
      <c r="N127" s="10"/>
      <c r="O127" s="10"/>
      <c r="P127" s="10"/>
      <c r="Q127" s="10"/>
      <c r="R127" s="10"/>
      <c r="S127" s="10"/>
      <c r="T127" s="10"/>
      <c r="U127" s="10"/>
      <c r="V127" s="10"/>
      <c r="W127" s="10"/>
      <c r="X127" s="10"/>
    </row>
    <row r="128" spans="3:24" ht="15">
      <c r="C128" s="10"/>
      <c r="D128" s="10"/>
      <c r="E128" s="10"/>
      <c r="F128" s="11"/>
      <c r="G128" s="11"/>
      <c r="H128" s="10"/>
      <c r="I128" s="10"/>
      <c r="J128" s="10"/>
      <c r="K128" s="10"/>
      <c r="L128" s="10"/>
      <c r="M128" s="10"/>
      <c r="N128" s="10"/>
      <c r="O128" s="10"/>
      <c r="P128" s="10"/>
      <c r="Q128" s="10"/>
      <c r="R128" s="10"/>
      <c r="S128" s="10"/>
      <c r="T128" s="10"/>
      <c r="U128" s="10"/>
      <c r="V128" s="10"/>
      <c r="W128" s="10"/>
      <c r="X128" s="10"/>
    </row>
    <row r="129" spans="3:24" ht="15">
      <c r="C129" s="10"/>
      <c r="D129" s="10"/>
      <c r="E129" s="10"/>
      <c r="F129" s="11"/>
      <c r="G129" s="11"/>
      <c r="H129" s="10"/>
      <c r="I129" s="10"/>
      <c r="J129" s="10"/>
      <c r="K129" s="10"/>
      <c r="L129" s="10"/>
      <c r="M129" s="10"/>
      <c r="N129" s="10"/>
      <c r="O129" s="10"/>
      <c r="P129" s="10"/>
      <c r="Q129" s="10"/>
      <c r="R129" s="10"/>
      <c r="S129" s="10"/>
      <c r="T129" s="10"/>
      <c r="U129" s="10"/>
      <c r="V129" s="10"/>
      <c r="W129" s="10"/>
      <c r="X129" s="10"/>
    </row>
    <row r="130" spans="3:24" ht="15">
      <c r="C130" s="10"/>
      <c r="D130" s="10"/>
      <c r="E130" s="10"/>
      <c r="F130" s="11"/>
      <c r="G130" s="11"/>
      <c r="H130" s="10"/>
      <c r="I130" s="10"/>
      <c r="J130" s="10"/>
      <c r="K130" s="10"/>
      <c r="L130" s="10"/>
      <c r="M130" s="10"/>
      <c r="N130" s="10"/>
      <c r="O130" s="10"/>
      <c r="P130" s="10"/>
      <c r="Q130" s="10"/>
      <c r="R130" s="10"/>
      <c r="S130" s="10"/>
      <c r="T130" s="10"/>
      <c r="U130" s="10"/>
      <c r="V130" s="10"/>
      <c r="W130" s="10"/>
      <c r="X130" s="10"/>
    </row>
    <row r="131" spans="3:24" ht="15">
      <c r="C131" s="10"/>
      <c r="D131" s="10"/>
      <c r="E131" s="10"/>
      <c r="F131" s="11"/>
      <c r="G131" s="11"/>
      <c r="H131" s="10"/>
      <c r="I131" s="10"/>
      <c r="J131" s="10"/>
      <c r="K131" s="10"/>
      <c r="L131" s="10"/>
      <c r="M131" s="10"/>
      <c r="N131" s="10"/>
      <c r="O131" s="10"/>
      <c r="P131" s="10"/>
      <c r="Q131" s="10"/>
      <c r="R131" s="10"/>
      <c r="S131" s="10"/>
      <c r="T131" s="10"/>
      <c r="U131" s="10"/>
      <c r="V131" s="10"/>
      <c r="W131" s="10"/>
      <c r="X131" s="10"/>
    </row>
    <row r="132" spans="3:24" ht="15">
      <c r="C132" s="10"/>
      <c r="D132" s="10"/>
      <c r="E132" s="10"/>
      <c r="F132" s="11"/>
      <c r="G132" s="11"/>
      <c r="H132" s="10"/>
      <c r="I132" s="10"/>
      <c r="J132" s="10"/>
      <c r="K132" s="10"/>
      <c r="L132" s="10"/>
      <c r="M132" s="10"/>
      <c r="N132" s="10"/>
      <c r="O132" s="10"/>
      <c r="P132" s="10"/>
      <c r="Q132" s="10"/>
      <c r="R132" s="10"/>
      <c r="S132" s="10"/>
      <c r="T132" s="10"/>
      <c r="U132" s="10"/>
      <c r="V132" s="10"/>
      <c r="W132" s="10"/>
      <c r="X132" s="10"/>
    </row>
    <row r="133" spans="3:24" ht="15">
      <c r="C133" s="10"/>
      <c r="D133" s="10"/>
      <c r="E133" s="10"/>
      <c r="F133" s="11"/>
      <c r="G133" s="11"/>
      <c r="H133" s="10"/>
      <c r="I133" s="10"/>
      <c r="J133" s="10"/>
      <c r="K133" s="10"/>
      <c r="L133" s="10"/>
      <c r="M133" s="10"/>
      <c r="N133" s="10"/>
      <c r="O133" s="10"/>
      <c r="P133" s="10"/>
      <c r="Q133" s="10"/>
      <c r="R133" s="10"/>
      <c r="S133" s="10"/>
      <c r="T133" s="10"/>
      <c r="U133" s="10"/>
      <c r="V133" s="10"/>
      <c r="W133" s="10"/>
      <c r="X133" s="10"/>
    </row>
    <row r="134" spans="3:24" ht="15">
      <c r="C134" s="10"/>
      <c r="D134" s="10"/>
      <c r="E134" s="10"/>
      <c r="F134" s="11"/>
      <c r="G134" s="11"/>
      <c r="H134" s="10"/>
      <c r="I134" s="10"/>
      <c r="J134" s="10"/>
      <c r="K134" s="10"/>
      <c r="L134" s="10"/>
      <c r="M134" s="10"/>
      <c r="N134" s="10"/>
      <c r="O134" s="10"/>
      <c r="P134" s="10"/>
      <c r="Q134" s="10"/>
      <c r="R134" s="10"/>
      <c r="S134" s="10"/>
      <c r="T134" s="10"/>
      <c r="U134" s="10"/>
      <c r="V134" s="10"/>
      <c r="W134" s="10"/>
      <c r="X134" s="10"/>
    </row>
    <row r="135" spans="3:24" ht="15">
      <c r="C135" s="10"/>
      <c r="D135" s="10"/>
      <c r="E135" s="10"/>
      <c r="F135" s="11"/>
      <c r="G135" s="11"/>
      <c r="H135" s="10"/>
      <c r="I135" s="10"/>
      <c r="J135" s="10"/>
      <c r="K135" s="10"/>
      <c r="L135" s="10"/>
      <c r="M135" s="10"/>
      <c r="N135" s="10"/>
      <c r="O135" s="10"/>
      <c r="P135" s="10"/>
      <c r="Q135" s="10"/>
      <c r="R135" s="10"/>
      <c r="S135" s="10"/>
      <c r="T135" s="10"/>
      <c r="U135" s="10"/>
      <c r="V135" s="10"/>
      <c r="W135" s="10"/>
      <c r="X135" s="10"/>
    </row>
    <row r="136" spans="3:24" ht="15">
      <c r="C136" s="10"/>
      <c r="D136" s="10"/>
      <c r="E136" s="10"/>
      <c r="F136" s="11"/>
      <c r="G136" s="11"/>
      <c r="H136" s="10"/>
      <c r="I136" s="10"/>
      <c r="J136" s="10"/>
      <c r="K136" s="10"/>
      <c r="L136" s="10"/>
      <c r="M136" s="10"/>
      <c r="N136" s="10"/>
      <c r="O136" s="10"/>
      <c r="P136" s="10"/>
      <c r="Q136" s="10"/>
      <c r="R136" s="10"/>
      <c r="S136" s="10"/>
      <c r="T136" s="10"/>
      <c r="U136" s="10"/>
      <c r="V136" s="10"/>
      <c r="W136" s="10"/>
      <c r="X136" s="10"/>
    </row>
    <row r="137" spans="3:24" ht="15">
      <c r="C137" s="10"/>
      <c r="D137" s="10"/>
      <c r="E137" s="10"/>
      <c r="F137" s="11"/>
      <c r="G137" s="11"/>
      <c r="H137" s="10"/>
      <c r="I137" s="10"/>
      <c r="J137" s="10"/>
      <c r="K137" s="10"/>
      <c r="L137" s="10"/>
      <c r="M137" s="10"/>
      <c r="N137" s="10"/>
      <c r="O137" s="10"/>
      <c r="P137" s="10"/>
      <c r="Q137" s="10"/>
      <c r="R137" s="10"/>
      <c r="S137" s="10"/>
      <c r="T137" s="10"/>
      <c r="U137" s="10"/>
      <c r="V137" s="10"/>
      <c r="W137" s="10"/>
      <c r="X137" s="10"/>
    </row>
    <row r="138" spans="3:24" ht="15">
      <c r="C138" s="10"/>
      <c r="D138" s="10"/>
      <c r="E138" s="10"/>
      <c r="F138" s="11"/>
      <c r="G138" s="11"/>
      <c r="H138" s="10"/>
      <c r="I138" s="10"/>
      <c r="J138" s="10"/>
      <c r="K138" s="10"/>
      <c r="L138" s="10"/>
      <c r="M138" s="10"/>
      <c r="N138" s="10"/>
      <c r="O138" s="10"/>
      <c r="P138" s="10"/>
      <c r="Q138" s="10"/>
      <c r="R138" s="10"/>
      <c r="S138" s="10"/>
      <c r="T138" s="10"/>
      <c r="U138" s="10"/>
      <c r="V138" s="10"/>
      <c r="W138" s="10"/>
      <c r="X138" s="10"/>
    </row>
    <row r="139" spans="3:24" ht="15">
      <c r="C139" s="10"/>
      <c r="D139" s="10"/>
      <c r="E139" s="10"/>
      <c r="F139" s="11"/>
      <c r="G139" s="11"/>
      <c r="H139" s="10"/>
      <c r="I139" s="10"/>
      <c r="J139" s="10"/>
      <c r="K139" s="10"/>
      <c r="L139" s="10"/>
      <c r="M139" s="10"/>
      <c r="N139" s="10"/>
      <c r="O139" s="10"/>
      <c r="P139" s="10"/>
      <c r="Q139" s="10"/>
      <c r="R139" s="10"/>
      <c r="S139" s="10"/>
      <c r="T139" s="10"/>
      <c r="U139" s="10"/>
      <c r="V139" s="10"/>
      <c r="W139" s="10"/>
      <c r="X139" s="10"/>
    </row>
    <row r="140" spans="3:24" ht="15">
      <c r="C140" s="10"/>
      <c r="D140" s="10"/>
      <c r="E140" s="10"/>
      <c r="F140" s="11"/>
      <c r="G140" s="11"/>
      <c r="H140" s="10"/>
      <c r="I140" s="10"/>
      <c r="J140" s="10"/>
      <c r="K140" s="10"/>
      <c r="L140" s="10"/>
      <c r="M140" s="10"/>
      <c r="N140" s="10"/>
      <c r="O140" s="10"/>
      <c r="P140" s="10"/>
      <c r="Q140" s="10"/>
      <c r="R140" s="10"/>
      <c r="S140" s="10"/>
      <c r="T140" s="10"/>
      <c r="U140" s="10"/>
      <c r="V140" s="10"/>
      <c r="W140" s="10"/>
      <c r="X140" s="10"/>
    </row>
    <row r="141" spans="3:24" ht="15">
      <c r="C141" s="10"/>
      <c r="D141" s="10"/>
      <c r="E141" s="10"/>
      <c r="F141" s="11"/>
      <c r="G141" s="11"/>
      <c r="H141" s="10"/>
      <c r="I141" s="10"/>
      <c r="J141" s="10"/>
      <c r="K141" s="10"/>
      <c r="L141" s="10"/>
      <c r="M141" s="10"/>
      <c r="N141" s="10"/>
      <c r="O141" s="10"/>
      <c r="P141" s="10"/>
      <c r="Q141" s="10"/>
      <c r="R141" s="10"/>
      <c r="S141" s="10"/>
      <c r="T141" s="10"/>
      <c r="U141" s="10"/>
      <c r="V141" s="10"/>
      <c r="W141" s="10"/>
      <c r="X141" s="10"/>
    </row>
    <row r="142" spans="3:24" ht="15">
      <c r="C142" s="10"/>
      <c r="D142" s="10"/>
      <c r="E142" s="10"/>
      <c r="F142" s="11"/>
      <c r="G142" s="11"/>
      <c r="H142" s="10"/>
      <c r="I142" s="10"/>
      <c r="J142" s="10"/>
      <c r="K142" s="10"/>
      <c r="L142" s="10"/>
      <c r="M142" s="10"/>
      <c r="N142" s="10"/>
      <c r="O142" s="10"/>
      <c r="P142" s="10"/>
      <c r="Q142" s="10"/>
      <c r="R142" s="10"/>
      <c r="S142" s="10"/>
      <c r="T142" s="10"/>
      <c r="U142" s="10"/>
      <c r="V142" s="10"/>
      <c r="W142" s="10"/>
      <c r="X142" s="10"/>
    </row>
    <row r="143" spans="3:24" ht="15">
      <c r="C143" s="10"/>
      <c r="D143" s="10"/>
      <c r="E143" s="10"/>
      <c r="F143" s="11"/>
      <c r="G143" s="11"/>
      <c r="H143" s="10"/>
      <c r="I143" s="10"/>
      <c r="J143" s="10"/>
      <c r="K143" s="10"/>
      <c r="L143" s="10"/>
      <c r="M143" s="10"/>
      <c r="N143" s="10"/>
      <c r="O143" s="10"/>
      <c r="P143" s="10"/>
      <c r="Q143" s="10"/>
      <c r="R143" s="10"/>
      <c r="S143" s="10"/>
      <c r="T143" s="10"/>
      <c r="U143" s="10"/>
      <c r="V143" s="10"/>
      <c r="W143" s="10"/>
      <c r="X143" s="10"/>
    </row>
  </sheetData>
  <sheetProtection sheet="1"/>
  <mergeCells count="10">
    <mergeCell ref="D31:D32"/>
    <mergeCell ref="E31:H31"/>
    <mergeCell ref="I25:J25"/>
    <mergeCell ref="I12:M12"/>
    <mergeCell ref="D27:E27"/>
    <mergeCell ref="C1:D1"/>
    <mergeCell ref="C6:F6"/>
    <mergeCell ref="C7:F7"/>
    <mergeCell ref="C8:F8"/>
    <mergeCell ref="C9:F9"/>
  </mergeCells>
  <conditionalFormatting sqref="E33:H38">
    <cfRule type="cellIs" priority="1" dxfId="4" operator="greaterThan" stopIfTrue="1">
      <formula>0.1</formula>
    </cfRule>
  </conditionalFormatting>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IV373"/>
  <sheetViews>
    <sheetView zoomScalePageLayoutView="0" workbookViewId="0" topLeftCell="A10">
      <selection activeCell="B23" sqref="B23:E23"/>
    </sheetView>
  </sheetViews>
  <sheetFormatPr defaultColWidth="9.140625" defaultRowHeight="15"/>
  <cols>
    <col min="1" max="1" width="27.421875" style="144" customWidth="1"/>
    <col min="2" max="2" width="44.421875" style="2" customWidth="1"/>
    <col min="3" max="3" width="14.57421875" style="3" customWidth="1"/>
    <col min="4" max="4" width="15.8515625" style="3" customWidth="1"/>
    <col min="5" max="6" width="10.7109375" style="3" customWidth="1"/>
    <col min="7" max="7" width="11.57421875" style="2" customWidth="1"/>
    <col min="8" max="8" width="6.57421875" style="2" bestFit="1" customWidth="1"/>
    <col min="9" max="9" width="8.00390625" style="2" customWidth="1"/>
    <col min="10" max="10" width="9.7109375" style="2" customWidth="1"/>
    <col min="11" max="11" width="9.57421875" style="2" customWidth="1"/>
    <col min="12" max="13" width="8.28125" style="2" customWidth="1"/>
    <col min="14" max="14" width="7.7109375" style="2" customWidth="1"/>
    <col min="15" max="15" width="8.7109375" style="2" customWidth="1"/>
    <col min="16" max="16" width="8.57421875" style="2" customWidth="1"/>
    <col min="17" max="17" width="7.421875" style="2" customWidth="1"/>
    <col min="18" max="18" width="9.421875" style="2" bestFit="1" customWidth="1"/>
    <col min="19" max="19" width="8.421875" style="2" bestFit="1" customWidth="1"/>
    <col min="20" max="20" width="6.421875" style="2" bestFit="1" customWidth="1"/>
    <col min="21" max="21" width="7.57421875" style="2" bestFit="1" customWidth="1"/>
    <col min="22" max="16384" width="9.140625" style="2" customWidth="1"/>
  </cols>
  <sheetData>
    <row r="1" spans="1:6" s="20" customFormat="1" ht="46.5" customHeight="1">
      <c r="A1" s="144"/>
      <c r="B1" s="366"/>
      <c r="C1" s="366"/>
      <c r="D1" s="21"/>
      <c r="E1" s="21"/>
      <c r="F1" s="21"/>
    </row>
    <row r="2" spans="1:26" s="1" customFormat="1" ht="15">
      <c r="A2" s="145"/>
      <c r="B2" s="9" t="s">
        <v>79</v>
      </c>
      <c r="C2" s="10"/>
      <c r="D2" s="11"/>
      <c r="E2" s="11"/>
      <c r="F2" s="10"/>
      <c r="G2" s="10"/>
      <c r="H2" s="10"/>
      <c r="I2" s="10"/>
      <c r="J2" s="10"/>
      <c r="K2" s="10"/>
      <c r="L2" s="10"/>
      <c r="M2" s="10"/>
      <c r="N2" s="10"/>
      <c r="O2" s="10"/>
      <c r="P2" s="10"/>
      <c r="Q2" s="10"/>
      <c r="R2" s="10"/>
      <c r="S2" s="8"/>
      <c r="T2" s="8"/>
      <c r="U2" s="8"/>
      <c r="V2" s="8"/>
      <c r="W2" s="8"/>
      <c r="X2" s="8"/>
      <c r="Y2" s="8"/>
      <c r="Z2" s="8"/>
    </row>
    <row r="3" spans="3:17" ht="6.75" customHeight="1">
      <c r="C3" s="20"/>
      <c r="D3" s="20"/>
      <c r="E3" s="20"/>
      <c r="F3" s="20"/>
      <c r="G3" s="20"/>
      <c r="H3" s="20"/>
      <c r="I3" s="20"/>
      <c r="J3" s="20"/>
      <c r="K3" s="20"/>
      <c r="L3" s="20"/>
      <c r="M3" s="20"/>
      <c r="N3" s="20"/>
      <c r="O3" s="20"/>
      <c r="P3" s="20"/>
      <c r="Q3" s="20"/>
    </row>
    <row r="4" spans="1:26" s="12" customFormat="1" ht="15">
      <c r="A4" s="142"/>
      <c r="B4" s="10" t="str">
        <f>Instructions!C4</f>
        <v>Version 3.1, Last Updated: Oct 29, 2014   SI &amp; ZI</v>
      </c>
      <c r="C4" s="20"/>
      <c r="D4" s="20"/>
      <c r="E4" s="20"/>
      <c r="F4" s="20"/>
      <c r="G4" s="20"/>
      <c r="H4" s="20"/>
      <c r="I4" s="20"/>
      <c r="J4" s="20"/>
      <c r="K4" s="20"/>
      <c r="L4" s="20"/>
      <c r="M4" s="20"/>
      <c r="N4" s="20"/>
      <c r="O4" s="20"/>
      <c r="P4" s="20"/>
      <c r="Q4" s="20"/>
      <c r="R4" s="10"/>
      <c r="S4" s="10"/>
      <c r="T4" s="10"/>
      <c r="U4" s="10"/>
      <c r="V4" s="10"/>
      <c r="W4" s="10"/>
      <c r="X4" s="10"/>
      <c r="Y4" s="10"/>
      <c r="Z4" s="10"/>
    </row>
    <row r="5" spans="3:17" ht="13.5" thickBot="1">
      <c r="C5" s="20"/>
      <c r="D5" s="20"/>
      <c r="E5" s="20"/>
      <c r="F5" s="20"/>
      <c r="G5" s="20"/>
      <c r="H5" s="20"/>
      <c r="I5" s="20"/>
      <c r="J5" s="20"/>
      <c r="K5" s="20"/>
      <c r="L5" s="20"/>
      <c r="M5" s="20"/>
      <c r="N5" s="20"/>
      <c r="O5" s="20"/>
      <c r="P5" s="20"/>
      <c r="Q5" s="20"/>
    </row>
    <row r="6" spans="1:26" s="1" customFormat="1" ht="34.5" customHeight="1" thickBot="1">
      <c r="A6" s="145"/>
      <c r="B6" s="395" t="s">
        <v>194</v>
      </c>
      <c r="C6" s="396"/>
      <c r="D6" s="396"/>
      <c r="E6" s="396"/>
      <c r="F6" s="397"/>
      <c r="G6" s="10"/>
      <c r="H6" s="10"/>
      <c r="I6" s="10"/>
      <c r="J6" s="10"/>
      <c r="K6" s="10"/>
      <c r="L6" s="10"/>
      <c r="M6" s="10"/>
      <c r="N6" s="10"/>
      <c r="O6" s="10"/>
      <c r="P6" s="10"/>
      <c r="Q6" s="10"/>
      <c r="R6" s="10"/>
      <c r="S6" s="8"/>
      <c r="T6" s="8"/>
      <c r="U6" s="8"/>
      <c r="V6" s="8"/>
      <c r="W6" s="8"/>
      <c r="X6" s="8"/>
      <c r="Y6" s="8"/>
      <c r="Z6" s="8"/>
    </row>
    <row r="7" spans="1:26" s="1" customFormat="1" ht="36.75" customHeight="1" thickBot="1">
      <c r="A7" s="146"/>
      <c r="B7" s="395" t="s">
        <v>195</v>
      </c>
      <c r="C7" s="396"/>
      <c r="D7" s="396"/>
      <c r="E7" s="396"/>
      <c r="F7" s="397"/>
      <c r="G7" s="10"/>
      <c r="H7" s="10"/>
      <c r="I7" s="10"/>
      <c r="J7" s="10"/>
      <c r="K7" s="10"/>
      <c r="L7" s="10"/>
      <c r="M7" s="10"/>
      <c r="N7" s="10"/>
      <c r="O7" s="10"/>
      <c r="P7" s="10"/>
      <c r="Q7" s="10"/>
      <c r="R7" s="10"/>
      <c r="S7" s="8"/>
      <c r="T7" s="8"/>
      <c r="U7" s="8"/>
      <c r="V7" s="8"/>
      <c r="W7" s="8"/>
      <c r="X7" s="8"/>
      <c r="Y7" s="8"/>
      <c r="Z7" s="8"/>
    </row>
    <row r="8" spans="1:256" s="125" customFormat="1" ht="17.25" customHeight="1" thickBot="1">
      <c r="A8" s="147"/>
      <c r="B8" s="143"/>
      <c r="C8" s="143"/>
      <c r="D8" s="143"/>
      <c r="E8" s="143"/>
      <c r="F8" s="14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3"/>
      <c r="IT8" s="123"/>
      <c r="IU8" s="123"/>
      <c r="IV8" s="123"/>
    </row>
    <row r="9" spans="1:256" s="125" customFormat="1" ht="16.5" customHeight="1" thickBot="1">
      <c r="A9" s="147"/>
      <c r="B9" s="355" t="s">
        <v>73</v>
      </c>
      <c r="C9" s="401" t="s">
        <v>137</v>
      </c>
      <c r="D9" s="398" t="s">
        <v>144</v>
      </c>
      <c r="E9" s="399"/>
      <c r="F9" s="399"/>
      <c r="G9" s="400"/>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row>
    <row r="10" spans="1:27" s="1" customFormat="1" ht="48" thickBot="1">
      <c r="A10" s="146"/>
      <c r="B10" s="356"/>
      <c r="C10" s="402"/>
      <c r="D10" s="275" t="s">
        <v>162</v>
      </c>
      <c r="E10" s="275" t="s">
        <v>163</v>
      </c>
      <c r="F10" s="276" t="s">
        <v>161</v>
      </c>
      <c r="G10" s="273" t="s">
        <v>164</v>
      </c>
      <c r="H10" s="10"/>
      <c r="I10" s="10"/>
      <c r="J10" s="10"/>
      <c r="K10" s="10"/>
      <c r="L10" s="10"/>
      <c r="M10" s="10"/>
      <c r="N10" s="10"/>
      <c r="O10" s="10"/>
      <c r="P10" s="10"/>
      <c r="Q10" s="10"/>
      <c r="R10" s="10"/>
      <c r="S10" s="8"/>
      <c r="T10" s="8"/>
      <c r="U10" s="8"/>
      <c r="V10" s="8"/>
      <c r="W10" s="8"/>
      <c r="X10" s="8"/>
      <c r="Y10" s="8"/>
      <c r="Z10" s="8"/>
      <c r="AA10" s="8"/>
    </row>
    <row r="11" spans="1:27" s="1" customFormat="1" ht="15.75">
      <c r="A11" s="145"/>
      <c r="B11" s="193" t="s">
        <v>165</v>
      </c>
      <c r="C11" s="194" t="s">
        <v>9</v>
      </c>
      <c r="D11" s="253">
        <v>0</v>
      </c>
      <c r="E11" s="254">
        <f>IF(Calculations!E106+Calculations!E107+Calculations!E108+Calculations!E109+Calculations!E110+Calculations!E111&gt;0,Calculations!E106+Calculations!E107+Calculations!E108+Calculations!E109+Calculations!E110+Calculations!E111,G11)</f>
        <v>0</v>
      </c>
      <c r="F11" s="253">
        <v>0</v>
      </c>
      <c r="G11" s="255">
        <f>(Calculations!K106+Calculations!K107+Calculations!K108+Calculations!K109+Calculations!K110+Calculations!K111)/1000</f>
        <v>0</v>
      </c>
      <c r="H11" s="10"/>
      <c r="I11" s="10"/>
      <c r="J11" s="10"/>
      <c r="K11" s="10"/>
      <c r="L11" s="10"/>
      <c r="M11" s="10"/>
      <c r="N11" s="10"/>
      <c r="O11" s="10"/>
      <c r="P11" s="10"/>
      <c r="Q11" s="10"/>
      <c r="R11" s="10"/>
      <c r="S11" s="8"/>
      <c r="T11" s="8"/>
      <c r="U11" s="8"/>
      <c r="V11" s="8"/>
      <c r="W11" s="8"/>
      <c r="X11" s="8"/>
      <c r="Y11" s="8"/>
      <c r="Z11" s="8"/>
      <c r="AA11" s="8"/>
    </row>
    <row r="12" spans="1:27" s="1" customFormat="1" ht="15.75">
      <c r="A12" s="145"/>
      <c r="B12" s="188" t="s">
        <v>166</v>
      </c>
      <c r="C12" s="183" t="s">
        <v>9</v>
      </c>
      <c r="D12" s="256">
        <v>0</v>
      </c>
      <c r="E12" s="257">
        <f>G12</f>
        <v>0</v>
      </c>
      <c r="F12" s="256">
        <v>0</v>
      </c>
      <c r="G12" s="258">
        <f>((Calculations!L106+Calculations!L107+Calculations!L108+Calculations!L109+Calculations!L110+Calculations!L111)/1000)</f>
        <v>0</v>
      </c>
      <c r="H12" s="10"/>
      <c r="I12" s="10"/>
      <c r="J12" s="10"/>
      <c r="K12" s="10"/>
      <c r="L12" s="10"/>
      <c r="M12" s="10"/>
      <c r="N12" s="10"/>
      <c r="O12" s="10"/>
      <c r="P12" s="10"/>
      <c r="Q12" s="10"/>
      <c r="R12" s="10"/>
      <c r="S12" s="8"/>
      <c r="T12" s="8"/>
      <c r="U12" s="8"/>
      <c r="V12" s="8"/>
      <c r="W12" s="8"/>
      <c r="X12" s="8"/>
      <c r="Y12" s="8"/>
      <c r="Z12" s="8"/>
      <c r="AA12" s="8"/>
    </row>
    <row r="13" spans="1:27" s="1" customFormat="1" ht="15">
      <c r="A13" s="145"/>
      <c r="B13" s="188" t="s">
        <v>167</v>
      </c>
      <c r="C13" s="183" t="s">
        <v>9</v>
      </c>
      <c r="D13" s="256">
        <v>0</v>
      </c>
      <c r="E13" s="257">
        <f>IF(Calculations!D106+Calculations!D107+Calculations!D108+Calculations!D109+Calculations!D110+Calculations!D111&gt;0,Calculations!D106+Calculations!D107+Calculations!D108+Calculations!D109+Calculations!D110+Calculations!D111,G13)</f>
        <v>0</v>
      </c>
      <c r="F13" s="256">
        <v>0</v>
      </c>
      <c r="G13" s="258">
        <f>((Calculations!N106+Calculations!N107+Calculations!N108+Calculations!N109+Calculations!N110+Calculations!N111)/1000)</f>
        <v>0</v>
      </c>
      <c r="H13" s="10"/>
      <c r="I13" s="10"/>
      <c r="J13" s="10"/>
      <c r="K13" s="10"/>
      <c r="L13" s="10"/>
      <c r="M13" s="10"/>
      <c r="N13" s="10"/>
      <c r="O13" s="10"/>
      <c r="P13" s="10"/>
      <c r="Q13" s="10"/>
      <c r="R13" s="10"/>
      <c r="S13" s="8"/>
      <c r="T13" s="8"/>
      <c r="U13" s="8"/>
      <c r="V13" s="8"/>
      <c r="W13" s="8"/>
      <c r="X13" s="8"/>
      <c r="Y13" s="8"/>
      <c r="Z13" s="8"/>
      <c r="AA13" s="8"/>
    </row>
    <row r="14" spans="1:27" s="1" customFormat="1" ht="15">
      <c r="A14" s="145"/>
      <c r="B14" s="188" t="s">
        <v>168</v>
      </c>
      <c r="C14" s="183" t="s">
        <v>9</v>
      </c>
      <c r="D14" s="256">
        <v>0</v>
      </c>
      <c r="E14" s="257">
        <f>IF(Calculations!F106+Calculations!F107+Calculations!F108+Calculations!F109+Calculations!F110+Calculations!F111&gt;0,Calculations!F106+Calculations!F107+Calculations!F108+Calculations!F109+Calculations!F110+Calculations!F111,G14)</f>
        <v>0</v>
      </c>
      <c r="F14" s="256">
        <v>0</v>
      </c>
      <c r="G14" s="258">
        <f>((Calculations!O106+Calculations!O107+Calculations!O108+Calculations!O109+Calculations!O110+Calculations!O111)/1000)</f>
        <v>0</v>
      </c>
      <c r="H14" s="10"/>
      <c r="I14" s="10"/>
      <c r="J14" s="10"/>
      <c r="K14" s="10"/>
      <c r="L14" s="10"/>
      <c r="M14" s="10"/>
      <c r="N14" s="10"/>
      <c r="O14" s="10"/>
      <c r="P14" s="10"/>
      <c r="Q14" s="10"/>
      <c r="R14" s="10"/>
      <c r="S14" s="8"/>
      <c r="T14" s="8"/>
      <c r="U14" s="8"/>
      <c r="V14" s="8"/>
      <c r="W14" s="8"/>
      <c r="X14" s="8"/>
      <c r="Y14" s="8"/>
      <c r="Z14" s="8"/>
      <c r="AA14" s="8"/>
    </row>
    <row r="15" spans="1:27" s="1" customFormat="1" ht="15">
      <c r="A15" s="145"/>
      <c r="B15" s="188" t="s">
        <v>169</v>
      </c>
      <c r="C15" s="183" t="s">
        <v>9</v>
      </c>
      <c r="D15" s="256">
        <v>0</v>
      </c>
      <c r="E15" s="257">
        <f>G15</f>
        <v>0</v>
      </c>
      <c r="F15" s="256">
        <v>0</v>
      </c>
      <c r="G15" s="258">
        <f>((Calculations!P106+Calculations!P107+Calculations!P108+Calculations!P109+Calculations!P110+Calculations!P111)/1000)</f>
        <v>0</v>
      </c>
      <c r="H15" s="10"/>
      <c r="I15" s="10"/>
      <c r="J15" s="10"/>
      <c r="K15" s="10"/>
      <c r="L15" s="10"/>
      <c r="M15" s="10"/>
      <c r="N15" s="10"/>
      <c r="O15" s="10"/>
      <c r="P15" s="10"/>
      <c r="Q15" s="10"/>
      <c r="R15" s="10"/>
      <c r="S15" s="8"/>
      <c r="T15" s="8"/>
      <c r="U15" s="8"/>
      <c r="V15" s="8"/>
      <c r="W15" s="8"/>
      <c r="X15" s="8"/>
      <c r="Y15" s="8"/>
      <c r="Z15" s="8"/>
      <c r="AA15" s="8"/>
    </row>
    <row r="16" spans="1:27" s="1" customFormat="1" ht="18.75" thickBot="1">
      <c r="A16" s="145"/>
      <c r="B16" s="189" t="s">
        <v>114</v>
      </c>
      <c r="C16" s="184" t="s">
        <v>9</v>
      </c>
      <c r="D16" s="259">
        <f>G16</f>
        <v>0</v>
      </c>
      <c r="E16" s="259">
        <v>0</v>
      </c>
      <c r="F16" s="256">
        <v>0</v>
      </c>
      <c r="G16" s="260">
        <f>((Calculations!J106+Calculations!J107+Calculations!J108+Calculations!J109+Calculations!J110+Calculations!J111)/1000)*0.75</f>
        <v>0</v>
      </c>
      <c r="H16" s="10"/>
      <c r="I16" s="10"/>
      <c r="J16" s="10"/>
      <c r="K16" s="10"/>
      <c r="L16" s="10"/>
      <c r="M16" s="10"/>
      <c r="N16" s="10"/>
      <c r="O16" s="10"/>
      <c r="P16" s="10"/>
      <c r="Q16" s="10"/>
      <c r="R16" s="10"/>
      <c r="S16" s="8"/>
      <c r="T16" s="8"/>
      <c r="U16" s="8"/>
      <c r="V16" s="8"/>
      <c r="W16" s="8"/>
      <c r="X16" s="8"/>
      <c r="Y16" s="8"/>
      <c r="Z16" s="8"/>
      <c r="AA16" s="8"/>
    </row>
    <row r="17" spans="1:27" s="7" customFormat="1" ht="15">
      <c r="A17" s="145"/>
      <c r="B17" s="190" t="s">
        <v>74</v>
      </c>
      <c r="C17" s="185"/>
      <c r="D17" s="261"/>
      <c r="E17" s="261"/>
      <c r="F17" s="261"/>
      <c r="G17" s="262"/>
      <c r="H17" s="10"/>
      <c r="I17" s="10"/>
      <c r="J17" s="10"/>
      <c r="K17" s="10"/>
      <c r="L17" s="10"/>
      <c r="M17" s="10"/>
      <c r="N17" s="10"/>
      <c r="O17" s="10"/>
      <c r="P17" s="10"/>
      <c r="Q17" s="10"/>
      <c r="R17" s="10"/>
      <c r="S17" s="8"/>
      <c r="T17" s="8"/>
      <c r="U17" s="8"/>
      <c r="V17" s="8"/>
      <c r="W17" s="8"/>
      <c r="X17" s="8"/>
      <c r="Y17" s="8"/>
      <c r="Z17" s="8"/>
      <c r="AA17" s="8"/>
    </row>
    <row r="18" spans="1:27" s="7" customFormat="1" ht="15">
      <c r="A18" s="145"/>
      <c r="B18" s="191" t="s">
        <v>80</v>
      </c>
      <c r="C18" s="186" t="s">
        <v>9</v>
      </c>
      <c r="D18" s="263">
        <v>0</v>
      </c>
      <c r="E18" s="264">
        <f>(M106+M107+M108+M109+M110+M111)/1000</f>
        <v>0</v>
      </c>
      <c r="F18" s="265">
        <v>0</v>
      </c>
      <c r="G18" s="266">
        <f>E18</f>
        <v>0</v>
      </c>
      <c r="H18" s="10"/>
      <c r="I18" s="10"/>
      <c r="J18" s="10"/>
      <c r="K18" s="10"/>
      <c r="L18" s="10"/>
      <c r="M18" s="10"/>
      <c r="N18" s="10"/>
      <c r="O18" s="10"/>
      <c r="P18" s="10"/>
      <c r="Q18" s="10"/>
      <c r="R18" s="10"/>
      <c r="S18" s="8"/>
      <c r="T18" s="8"/>
      <c r="U18" s="8"/>
      <c r="V18" s="8"/>
      <c r="W18" s="8"/>
      <c r="X18" s="8"/>
      <c r="Y18" s="8"/>
      <c r="Z18" s="8"/>
      <c r="AA18" s="8"/>
    </row>
    <row r="19" spans="1:27" s="7" customFormat="1" ht="15">
      <c r="A19" s="145"/>
      <c r="B19" s="191" t="s">
        <v>75</v>
      </c>
      <c r="C19" s="186" t="s">
        <v>9</v>
      </c>
      <c r="D19" s="264">
        <f>(J106+J107+J108+J109+J110+J111)/1000</f>
        <v>0</v>
      </c>
      <c r="E19" s="264">
        <v>0</v>
      </c>
      <c r="F19" s="265">
        <v>0</v>
      </c>
      <c r="G19" s="266">
        <f>D19</f>
        <v>0</v>
      </c>
      <c r="H19" s="10"/>
      <c r="I19" s="10"/>
      <c r="J19" s="10"/>
      <c r="K19" s="10"/>
      <c r="L19" s="10"/>
      <c r="M19" s="10"/>
      <c r="N19" s="10"/>
      <c r="O19" s="10"/>
      <c r="P19" s="10"/>
      <c r="Q19" s="10"/>
      <c r="R19" s="10"/>
      <c r="S19" s="8"/>
      <c r="T19" s="8"/>
      <c r="U19" s="8"/>
      <c r="V19" s="8"/>
      <c r="W19" s="8"/>
      <c r="X19" s="8"/>
      <c r="Y19" s="8"/>
      <c r="Z19" s="8"/>
      <c r="AA19" s="8"/>
    </row>
    <row r="20" spans="1:27" s="7" customFormat="1" ht="15.75" thickBot="1">
      <c r="A20" s="145"/>
      <c r="B20" s="192" t="s">
        <v>76</v>
      </c>
      <c r="C20" s="187" t="s">
        <v>9</v>
      </c>
      <c r="D20" s="267">
        <f>D19</f>
        <v>0</v>
      </c>
      <c r="E20" s="267">
        <v>0</v>
      </c>
      <c r="F20" s="268">
        <v>0</v>
      </c>
      <c r="G20" s="269">
        <f>D20</f>
        <v>0</v>
      </c>
      <c r="H20" s="10"/>
      <c r="I20" s="10"/>
      <c r="J20" s="10"/>
      <c r="K20" s="10"/>
      <c r="L20" s="10"/>
      <c r="M20" s="10"/>
      <c r="N20" s="10"/>
      <c r="O20" s="10"/>
      <c r="P20" s="10"/>
      <c r="Q20" s="10"/>
      <c r="R20" s="10"/>
      <c r="S20" s="8"/>
      <c r="T20" s="8"/>
      <c r="U20" s="8"/>
      <c r="V20" s="8"/>
      <c r="W20" s="8"/>
      <c r="X20" s="8"/>
      <c r="Y20" s="8"/>
      <c r="Z20" s="8"/>
      <c r="AA20" s="8"/>
    </row>
    <row r="21" spans="1:26" s="1" customFormat="1" ht="15">
      <c r="A21" s="145"/>
      <c r="B21" s="15" t="s">
        <v>11</v>
      </c>
      <c r="C21" s="16"/>
      <c r="D21" s="29"/>
      <c r="E21" s="29"/>
      <c r="F21" s="16"/>
      <c r="G21" s="16"/>
      <c r="H21" s="30"/>
      <c r="I21" s="10"/>
      <c r="J21" s="10"/>
      <c r="K21" s="10"/>
      <c r="L21" s="10"/>
      <c r="M21" s="10"/>
      <c r="N21" s="10"/>
      <c r="O21" s="10"/>
      <c r="P21" s="10"/>
      <c r="Q21" s="10"/>
      <c r="R21" s="10"/>
      <c r="S21" s="8"/>
      <c r="T21" s="8"/>
      <c r="U21" s="8"/>
      <c r="V21" s="8"/>
      <c r="W21" s="8"/>
      <c r="X21" s="8"/>
      <c r="Y21" s="8"/>
      <c r="Z21" s="8"/>
    </row>
    <row r="22" spans="1:26" s="1" customFormat="1" ht="14.25" customHeight="1">
      <c r="A22" s="145"/>
      <c r="B22" s="391"/>
      <c r="C22" s="391"/>
      <c r="D22" s="391"/>
      <c r="E22" s="391"/>
      <c r="F22" s="391"/>
      <c r="G22" s="391"/>
      <c r="H22" s="391"/>
      <c r="I22" s="10"/>
      <c r="J22" s="10"/>
      <c r="K22" s="10"/>
      <c r="L22" s="10"/>
      <c r="M22" s="10"/>
      <c r="N22" s="10"/>
      <c r="O22" s="10"/>
      <c r="P22" s="10"/>
      <c r="Q22" s="10"/>
      <c r="R22" s="10"/>
      <c r="S22" s="8"/>
      <c r="T22" s="8"/>
      <c r="U22" s="8"/>
      <c r="V22" s="8"/>
      <c r="W22" s="8"/>
      <c r="X22" s="8"/>
      <c r="Y22" s="8"/>
      <c r="Z22" s="8"/>
    </row>
    <row r="23" spans="1:26" s="1" customFormat="1" ht="47.25" customHeight="1">
      <c r="A23" s="145"/>
      <c r="B23" s="383" t="s">
        <v>90</v>
      </c>
      <c r="C23" s="383"/>
      <c r="D23" s="383"/>
      <c r="E23" s="383"/>
      <c r="F23" s="10"/>
      <c r="G23" s="10"/>
      <c r="H23" s="10"/>
      <c r="I23" s="10"/>
      <c r="J23" s="10"/>
      <c r="K23" s="10"/>
      <c r="L23" s="10"/>
      <c r="M23" s="10"/>
      <c r="N23" s="10"/>
      <c r="O23" s="10"/>
      <c r="P23" s="10"/>
      <c r="Q23" s="10"/>
      <c r="R23" s="10"/>
      <c r="S23" s="8"/>
      <c r="T23" s="8"/>
      <c r="U23" s="8"/>
      <c r="V23" s="8"/>
      <c r="W23" s="8"/>
      <c r="X23" s="8"/>
      <c r="Y23" s="8"/>
      <c r="Z23" s="8"/>
    </row>
    <row r="24" spans="1:26" s="1" customFormat="1" ht="34.5" customHeight="1">
      <c r="A24" s="145"/>
      <c r="B24" s="383" t="s">
        <v>115</v>
      </c>
      <c r="C24" s="383"/>
      <c r="D24" s="383"/>
      <c r="E24" s="383"/>
      <c r="F24" s="10"/>
      <c r="G24" s="10"/>
      <c r="H24" s="10"/>
      <c r="I24" s="10"/>
      <c r="J24" s="10"/>
      <c r="K24" s="10"/>
      <c r="L24" s="10"/>
      <c r="M24" s="10"/>
      <c r="N24" s="10"/>
      <c r="O24" s="10"/>
      <c r="P24" s="10"/>
      <c r="Q24" s="10"/>
      <c r="R24" s="10"/>
      <c r="S24" s="8"/>
      <c r="T24" s="8"/>
      <c r="U24" s="8"/>
      <c r="V24" s="8"/>
      <c r="W24" s="8"/>
      <c r="X24" s="8"/>
      <c r="Y24" s="8"/>
      <c r="Z24" s="8"/>
    </row>
    <row r="25" spans="1:26" s="1" customFormat="1" ht="15">
      <c r="A25" s="145"/>
      <c r="B25" s="15"/>
      <c r="C25" s="15"/>
      <c r="D25" s="16"/>
      <c r="E25" s="16"/>
      <c r="F25" s="15"/>
      <c r="G25" s="15"/>
      <c r="H25" s="15"/>
      <c r="I25" s="15"/>
      <c r="J25" s="15"/>
      <c r="K25" s="15"/>
      <c r="L25" s="15"/>
      <c r="M25" s="15"/>
      <c r="N25" s="15"/>
      <c r="O25" s="15"/>
      <c r="P25" s="10"/>
      <c r="Q25" s="10"/>
      <c r="R25" s="10"/>
      <c r="S25" s="8"/>
      <c r="T25" s="8"/>
      <c r="U25" s="8"/>
      <c r="V25" s="8"/>
      <c r="W25" s="8"/>
      <c r="X25" s="8"/>
      <c r="Y25" s="8"/>
      <c r="Z25" s="8"/>
    </row>
    <row r="26" spans="2:26" ht="15">
      <c r="B26" s="155" t="s">
        <v>0</v>
      </c>
      <c r="C26" s="11"/>
      <c r="D26" s="11"/>
      <c r="E26" s="11"/>
      <c r="F26" s="11"/>
      <c r="G26" s="10"/>
      <c r="H26" s="10"/>
      <c r="I26" s="10"/>
      <c r="J26" s="10"/>
      <c r="K26" s="10"/>
      <c r="L26" s="10"/>
      <c r="M26" s="10"/>
      <c r="N26" s="10"/>
      <c r="O26" s="10"/>
      <c r="P26" s="10"/>
      <c r="Q26" s="10"/>
      <c r="R26" s="10"/>
      <c r="S26" s="20"/>
      <c r="T26" s="20"/>
      <c r="U26" s="20"/>
      <c r="V26" s="20"/>
      <c r="W26" s="20"/>
      <c r="X26" s="20"/>
      <c r="Y26" s="20"/>
      <c r="Z26" s="20"/>
    </row>
    <row r="27" spans="2:26" ht="15">
      <c r="B27" s="156"/>
      <c r="C27" s="31"/>
      <c r="D27" s="31"/>
      <c r="E27" s="31"/>
      <c r="F27" s="31"/>
      <c r="G27" s="10"/>
      <c r="H27" s="10"/>
      <c r="I27" s="10"/>
      <c r="J27" s="10"/>
      <c r="K27" s="10"/>
      <c r="L27" s="10"/>
      <c r="M27" s="10"/>
      <c r="N27" s="10"/>
      <c r="O27" s="10"/>
      <c r="P27" s="10"/>
      <c r="Q27" s="10"/>
      <c r="R27" s="10"/>
      <c r="S27" s="20"/>
      <c r="T27" s="20"/>
      <c r="U27" s="20"/>
      <c r="V27" s="20"/>
      <c r="W27" s="20"/>
      <c r="X27" s="20"/>
      <c r="Y27" s="20"/>
      <c r="Z27" s="20"/>
    </row>
    <row r="28" spans="2:26" ht="15">
      <c r="B28" s="156" t="s">
        <v>89</v>
      </c>
      <c r="C28" s="31"/>
      <c r="D28" s="27"/>
      <c r="E28" s="31"/>
      <c r="F28" s="31"/>
      <c r="G28" s="10"/>
      <c r="H28" s="10"/>
      <c r="I28" s="10"/>
      <c r="J28" s="10"/>
      <c r="K28" s="10"/>
      <c r="L28" s="10"/>
      <c r="M28" s="10"/>
      <c r="N28" s="10"/>
      <c r="O28" s="10"/>
      <c r="P28" s="10"/>
      <c r="Q28" s="10"/>
      <c r="R28" s="10"/>
      <c r="S28" s="20"/>
      <c r="T28" s="20"/>
      <c r="U28" s="20"/>
      <c r="V28" s="20"/>
      <c r="W28" s="20"/>
      <c r="X28" s="20"/>
      <c r="Y28" s="20"/>
      <c r="Z28" s="20"/>
    </row>
    <row r="29" spans="2:26" ht="15">
      <c r="B29" s="156" t="s">
        <v>45</v>
      </c>
      <c r="C29" s="31"/>
      <c r="D29" s="27"/>
      <c r="E29" s="31"/>
      <c r="F29" s="31"/>
      <c r="G29" s="10"/>
      <c r="H29" s="10"/>
      <c r="I29" s="10"/>
      <c r="J29" s="10"/>
      <c r="K29" s="10"/>
      <c r="L29" s="10"/>
      <c r="M29" s="10"/>
      <c r="N29" s="10"/>
      <c r="O29" s="10"/>
      <c r="P29" s="10"/>
      <c r="Q29" s="10"/>
      <c r="R29" s="10"/>
      <c r="S29" s="20"/>
      <c r="T29" s="20"/>
      <c r="U29" s="20"/>
      <c r="V29" s="20"/>
      <c r="W29" s="20"/>
      <c r="X29" s="20"/>
      <c r="Y29" s="20"/>
      <c r="Z29" s="20"/>
    </row>
    <row r="30" spans="2:26" ht="15">
      <c r="B30" s="156" t="s">
        <v>46</v>
      </c>
      <c r="C30" s="31"/>
      <c r="D30" s="27"/>
      <c r="E30" s="31"/>
      <c r="F30" s="31"/>
      <c r="G30" s="10"/>
      <c r="H30" s="10"/>
      <c r="I30" s="10"/>
      <c r="J30" s="10"/>
      <c r="K30" s="10"/>
      <c r="L30" s="10"/>
      <c r="M30" s="10"/>
      <c r="N30" s="10"/>
      <c r="O30" s="10"/>
      <c r="P30" s="10"/>
      <c r="Q30" s="10"/>
      <c r="R30" s="10"/>
      <c r="S30" s="20"/>
      <c r="T30" s="20"/>
      <c r="U30" s="20"/>
      <c r="V30" s="20"/>
      <c r="W30" s="20"/>
      <c r="X30" s="20"/>
      <c r="Y30" s="20"/>
      <c r="Z30" s="20"/>
    </row>
    <row r="31" spans="2:26" ht="15">
      <c r="B31" s="156" t="s">
        <v>47</v>
      </c>
      <c r="C31" s="31"/>
      <c r="D31" s="31"/>
      <c r="E31" s="31"/>
      <c r="F31" s="31"/>
      <c r="G31" s="10"/>
      <c r="H31" s="10"/>
      <c r="I31" s="10"/>
      <c r="J31" s="10"/>
      <c r="K31" s="10"/>
      <c r="L31" s="10"/>
      <c r="M31" s="10"/>
      <c r="N31" s="10"/>
      <c r="O31" s="10"/>
      <c r="P31" s="10"/>
      <c r="Q31" s="10"/>
      <c r="R31" s="10"/>
      <c r="S31" s="20"/>
      <c r="T31" s="20"/>
      <c r="U31" s="20"/>
      <c r="V31" s="20"/>
      <c r="W31" s="20"/>
      <c r="X31" s="20"/>
      <c r="Y31" s="20"/>
      <c r="Z31" s="20"/>
    </row>
    <row r="32" spans="2:26" ht="15">
      <c r="B32" s="156" t="s">
        <v>48</v>
      </c>
      <c r="C32" s="31"/>
      <c r="D32" s="31"/>
      <c r="E32" s="31"/>
      <c r="F32" s="31"/>
      <c r="G32" s="10"/>
      <c r="H32" s="10"/>
      <c r="I32" s="10"/>
      <c r="J32" s="10"/>
      <c r="K32" s="10"/>
      <c r="L32" s="10"/>
      <c r="M32" s="10"/>
      <c r="N32" s="10"/>
      <c r="O32" s="10"/>
      <c r="P32" s="10"/>
      <c r="Q32" s="10"/>
      <c r="R32" s="10"/>
      <c r="S32" s="20"/>
      <c r="T32" s="20"/>
      <c r="U32" s="20"/>
      <c r="V32" s="20"/>
      <c r="W32" s="20"/>
      <c r="X32" s="20"/>
      <c r="Y32" s="20"/>
      <c r="Z32" s="20"/>
    </row>
    <row r="33" spans="2:26" ht="15">
      <c r="B33" s="156" t="s">
        <v>49</v>
      </c>
      <c r="C33" s="31"/>
      <c r="D33" s="31"/>
      <c r="E33" s="31"/>
      <c r="F33" s="31"/>
      <c r="G33" s="10"/>
      <c r="H33" s="10"/>
      <c r="I33" s="10"/>
      <c r="J33" s="10"/>
      <c r="K33" s="10"/>
      <c r="L33" s="10"/>
      <c r="M33" s="10"/>
      <c r="N33" s="10"/>
      <c r="O33" s="10"/>
      <c r="P33" s="10"/>
      <c r="Q33" s="10"/>
      <c r="R33" s="10"/>
      <c r="S33" s="20"/>
      <c r="T33" s="20"/>
      <c r="U33" s="20"/>
      <c r="V33" s="20"/>
      <c r="W33" s="20"/>
      <c r="X33" s="20"/>
      <c r="Y33" s="20"/>
      <c r="Z33" s="20"/>
    </row>
    <row r="34" spans="2:26" ht="15">
      <c r="B34" s="156" t="s">
        <v>59</v>
      </c>
      <c r="C34" s="31"/>
      <c r="D34" s="31"/>
      <c r="E34" s="31"/>
      <c r="F34" s="31"/>
      <c r="G34" s="10"/>
      <c r="H34" s="10"/>
      <c r="I34" s="10"/>
      <c r="J34" s="10"/>
      <c r="K34" s="10"/>
      <c r="L34" s="10"/>
      <c r="M34" s="10"/>
      <c r="N34" s="10"/>
      <c r="O34" s="10"/>
      <c r="P34" s="10"/>
      <c r="Q34" s="10"/>
      <c r="R34" s="10"/>
      <c r="S34" s="20"/>
      <c r="T34" s="20"/>
      <c r="U34" s="20"/>
      <c r="V34" s="20"/>
      <c r="W34" s="20"/>
      <c r="X34" s="20"/>
      <c r="Y34" s="20"/>
      <c r="Z34" s="20"/>
    </row>
    <row r="35" spans="2:26" ht="15">
      <c r="B35" s="156" t="s">
        <v>88</v>
      </c>
      <c r="C35" s="31"/>
      <c r="D35" s="31"/>
      <c r="E35" s="31"/>
      <c r="F35" s="31"/>
      <c r="G35" s="10"/>
      <c r="H35" s="10"/>
      <c r="I35" s="10"/>
      <c r="J35" s="10"/>
      <c r="K35" s="10"/>
      <c r="L35" s="10"/>
      <c r="M35" s="10"/>
      <c r="N35" s="10"/>
      <c r="O35" s="10"/>
      <c r="P35" s="10"/>
      <c r="Q35" s="10"/>
      <c r="R35" s="10"/>
      <c r="S35" s="20"/>
      <c r="T35" s="20"/>
      <c r="U35" s="20"/>
      <c r="V35" s="20"/>
      <c r="W35" s="20"/>
      <c r="X35" s="20"/>
      <c r="Y35" s="20"/>
      <c r="Z35" s="20"/>
    </row>
    <row r="36" spans="2:26" ht="15.75" thickBot="1">
      <c r="B36" s="26"/>
      <c r="C36" s="31"/>
      <c r="D36" s="31"/>
      <c r="E36" s="31"/>
      <c r="F36" s="31"/>
      <c r="G36" s="10"/>
      <c r="H36" s="10"/>
      <c r="I36" s="10"/>
      <c r="J36" s="10"/>
      <c r="K36" s="10"/>
      <c r="L36" s="10"/>
      <c r="M36" s="10"/>
      <c r="N36" s="10"/>
      <c r="O36" s="10"/>
      <c r="P36" s="10"/>
      <c r="Q36" s="10"/>
      <c r="R36" s="10"/>
      <c r="S36" s="20"/>
      <c r="T36" s="20"/>
      <c r="U36" s="20"/>
      <c r="V36" s="20"/>
      <c r="W36" s="20"/>
      <c r="X36" s="20"/>
      <c r="Y36" s="20"/>
      <c r="Z36" s="20"/>
    </row>
    <row r="37" spans="2:26" ht="15.75" thickBot="1">
      <c r="B37" s="100" t="s">
        <v>0</v>
      </c>
      <c r="C37" s="32" t="s">
        <v>1</v>
      </c>
      <c r="D37" s="208" t="s">
        <v>144</v>
      </c>
      <c r="E37" s="31"/>
      <c r="F37" s="31"/>
      <c r="G37" s="10"/>
      <c r="H37" s="10"/>
      <c r="I37" s="10"/>
      <c r="J37" s="10"/>
      <c r="K37" s="10"/>
      <c r="L37" s="10"/>
      <c r="M37" s="10"/>
      <c r="N37" s="10"/>
      <c r="O37" s="10"/>
      <c r="P37" s="10"/>
      <c r="Q37" s="10"/>
      <c r="R37" s="10"/>
      <c r="S37" s="20"/>
      <c r="T37" s="20"/>
      <c r="U37" s="20"/>
      <c r="V37" s="20"/>
      <c r="W37" s="20"/>
      <c r="X37" s="20"/>
      <c r="Y37" s="20"/>
      <c r="Z37" s="20"/>
    </row>
    <row r="38" spans="2:26" ht="15">
      <c r="B38" s="204">
        <v>1</v>
      </c>
      <c r="C38" s="250">
        <v>1</v>
      </c>
      <c r="D38" s="323">
        <f>'Input-Output'!F13</f>
        <v>0</v>
      </c>
      <c r="E38" s="31"/>
      <c r="F38" s="31"/>
      <c r="G38" s="10"/>
      <c r="H38" s="10"/>
      <c r="I38" s="10"/>
      <c r="J38" s="10"/>
      <c r="K38" s="10"/>
      <c r="L38" s="10"/>
      <c r="M38" s="10"/>
      <c r="N38" s="10"/>
      <c r="O38" s="10"/>
      <c r="P38" s="10"/>
      <c r="Q38" s="10"/>
      <c r="R38" s="10"/>
      <c r="S38" s="20"/>
      <c r="T38" s="20"/>
      <c r="U38" s="20"/>
      <c r="V38" s="20"/>
      <c r="W38" s="20"/>
      <c r="X38" s="20"/>
      <c r="Y38" s="20"/>
      <c r="Z38" s="20"/>
    </row>
    <row r="39" spans="2:26" ht="15">
      <c r="B39" s="205">
        <v>1</v>
      </c>
      <c r="C39" s="251">
        <v>1</v>
      </c>
      <c r="D39" s="231">
        <f>'Input-Output'!F14</f>
        <v>0</v>
      </c>
      <c r="E39" s="31"/>
      <c r="F39" s="31"/>
      <c r="G39" s="10"/>
      <c r="H39" s="10"/>
      <c r="I39" s="10"/>
      <c r="J39" s="10"/>
      <c r="K39" s="10"/>
      <c r="L39" s="10"/>
      <c r="M39" s="10"/>
      <c r="N39" s="10"/>
      <c r="O39" s="10"/>
      <c r="P39" s="10"/>
      <c r="Q39" s="10"/>
      <c r="R39" s="10"/>
      <c r="S39" s="20"/>
      <c r="T39" s="20"/>
      <c r="U39" s="20"/>
      <c r="V39" s="20"/>
      <c r="W39" s="20"/>
      <c r="X39" s="20"/>
      <c r="Y39" s="20"/>
      <c r="Z39" s="20"/>
    </row>
    <row r="40" spans="2:26" ht="15">
      <c r="B40" s="205">
        <v>1</v>
      </c>
      <c r="C40" s="251">
        <v>1</v>
      </c>
      <c r="D40" s="231">
        <f>'Input-Output'!F15</f>
        <v>0</v>
      </c>
      <c r="E40" s="31"/>
      <c r="F40" s="31"/>
      <c r="G40" s="10"/>
      <c r="H40" s="10"/>
      <c r="I40" s="10"/>
      <c r="J40" s="10"/>
      <c r="K40" s="10"/>
      <c r="L40" s="10"/>
      <c r="M40" s="10"/>
      <c r="N40" s="10"/>
      <c r="O40" s="10"/>
      <c r="P40" s="10"/>
      <c r="Q40" s="10"/>
      <c r="R40" s="10"/>
      <c r="S40" s="20"/>
      <c r="T40" s="20"/>
      <c r="U40" s="20"/>
      <c r="V40" s="20"/>
      <c r="W40" s="20"/>
      <c r="X40" s="20"/>
      <c r="Y40" s="20"/>
      <c r="Z40" s="20"/>
    </row>
    <row r="41" spans="2:26" ht="15">
      <c r="B41" s="206">
        <v>1</v>
      </c>
      <c r="C41" s="251">
        <v>1</v>
      </c>
      <c r="D41" s="231">
        <f>'Input-Output'!F16</f>
        <v>0</v>
      </c>
      <c r="E41" s="31"/>
      <c r="F41" s="31"/>
      <c r="G41" s="10"/>
      <c r="H41" s="10"/>
      <c r="I41" s="10"/>
      <c r="J41" s="10"/>
      <c r="K41" s="10"/>
      <c r="L41" s="10"/>
      <c r="M41" s="10"/>
      <c r="N41" s="10"/>
      <c r="O41" s="10"/>
      <c r="P41" s="10"/>
      <c r="Q41" s="10"/>
      <c r="R41" s="10"/>
      <c r="S41" s="20"/>
      <c r="T41" s="20"/>
      <c r="U41" s="20"/>
      <c r="V41" s="20"/>
      <c r="W41" s="20"/>
      <c r="X41" s="20"/>
      <c r="Y41" s="20"/>
      <c r="Z41" s="20"/>
    </row>
    <row r="42" spans="2:26" ht="15">
      <c r="B42" s="205">
        <v>1</v>
      </c>
      <c r="C42" s="251">
        <v>1</v>
      </c>
      <c r="D42" s="231">
        <f>'Input-Output'!F17</f>
        <v>0</v>
      </c>
      <c r="E42" s="31"/>
      <c r="F42" s="31"/>
      <c r="G42" s="10"/>
      <c r="H42" s="10"/>
      <c r="I42" s="10"/>
      <c r="J42" s="10"/>
      <c r="K42" s="10"/>
      <c r="L42" s="10"/>
      <c r="M42" s="10"/>
      <c r="N42" s="10"/>
      <c r="O42" s="10"/>
      <c r="P42" s="10"/>
      <c r="Q42" s="10"/>
      <c r="R42" s="10"/>
      <c r="S42" s="20"/>
      <c r="T42" s="20"/>
      <c r="U42" s="20"/>
      <c r="V42" s="20"/>
      <c r="W42" s="20"/>
      <c r="X42" s="20"/>
      <c r="Y42" s="20"/>
      <c r="Z42" s="20"/>
    </row>
    <row r="43" spans="2:26" ht="15">
      <c r="B43" s="205">
        <v>1</v>
      </c>
      <c r="C43" s="251">
        <v>1</v>
      </c>
      <c r="D43" s="231">
        <f>'Input-Output'!F18</f>
        <v>0</v>
      </c>
      <c r="E43" s="31"/>
      <c r="F43" s="31"/>
      <c r="G43" s="10"/>
      <c r="H43" s="10"/>
      <c r="I43" s="10"/>
      <c r="J43" s="10"/>
      <c r="K43" s="10"/>
      <c r="L43" s="10"/>
      <c r="M43" s="10"/>
      <c r="N43" s="10"/>
      <c r="O43" s="10"/>
      <c r="P43" s="10"/>
      <c r="Q43" s="10"/>
      <c r="R43" s="10"/>
      <c r="S43" s="20"/>
      <c r="T43" s="20"/>
      <c r="U43" s="20"/>
      <c r="V43" s="20"/>
      <c r="W43" s="20"/>
      <c r="X43" s="20"/>
      <c r="Y43" s="20"/>
      <c r="Z43" s="20"/>
    </row>
    <row r="44" spans="2:26" ht="15">
      <c r="B44" s="205">
        <v>1</v>
      </c>
      <c r="C44" s="251">
        <v>1</v>
      </c>
      <c r="D44" s="231">
        <f>'Input-Output'!F19</f>
        <v>0</v>
      </c>
      <c r="E44" s="31"/>
      <c r="F44" s="31"/>
      <c r="G44" s="10"/>
      <c r="H44" s="10"/>
      <c r="I44" s="10"/>
      <c r="J44" s="10"/>
      <c r="K44" s="10"/>
      <c r="L44" s="10"/>
      <c r="M44" s="10"/>
      <c r="N44" s="10"/>
      <c r="O44" s="10"/>
      <c r="P44" s="10"/>
      <c r="Q44" s="10"/>
      <c r="R44" s="10"/>
      <c r="S44" s="20"/>
      <c r="T44" s="20"/>
      <c r="U44" s="20"/>
      <c r="V44" s="20"/>
      <c r="W44" s="20"/>
      <c r="X44" s="20"/>
      <c r="Y44" s="20"/>
      <c r="Z44" s="20"/>
    </row>
    <row r="45" spans="2:26" ht="15">
      <c r="B45" s="205">
        <v>1</v>
      </c>
      <c r="C45" s="251">
        <v>1</v>
      </c>
      <c r="D45" s="231">
        <f>'Input-Output'!F20</f>
        <v>0</v>
      </c>
      <c r="E45" s="31"/>
      <c r="F45" s="31"/>
      <c r="G45" s="10"/>
      <c r="H45" s="10"/>
      <c r="I45" s="10"/>
      <c r="J45" s="10"/>
      <c r="K45" s="10"/>
      <c r="L45" s="10"/>
      <c r="M45" s="10"/>
      <c r="N45" s="10"/>
      <c r="O45" s="10"/>
      <c r="P45" s="10"/>
      <c r="Q45" s="10"/>
      <c r="R45" s="10"/>
      <c r="S45" s="20"/>
      <c r="T45" s="20"/>
      <c r="U45" s="20"/>
      <c r="V45" s="20"/>
      <c r="W45" s="20"/>
      <c r="X45" s="20"/>
      <c r="Y45" s="20"/>
      <c r="Z45" s="20"/>
    </row>
    <row r="46" spans="2:26" ht="15">
      <c r="B46" s="205">
        <v>1</v>
      </c>
      <c r="C46" s="251">
        <v>1</v>
      </c>
      <c r="D46" s="231">
        <f>'Input-Output'!F21</f>
        <v>0</v>
      </c>
      <c r="E46" s="31"/>
      <c r="F46" s="31"/>
      <c r="G46" s="10"/>
      <c r="H46" s="10"/>
      <c r="I46" s="10"/>
      <c r="J46" s="10"/>
      <c r="K46" s="10"/>
      <c r="L46" s="10"/>
      <c r="M46" s="10"/>
      <c r="N46" s="10"/>
      <c r="O46" s="10"/>
      <c r="P46" s="10"/>
      <c r="Q46" s="10"/>
      <c r="R46" s="10"/>
      <c r="S46" s="20"/>
      <c r="T46" s="20"/>
      <c r="U46" s="20"/>
      <c r="V46" s="20"/>
      <c r="W46" s="20"/>
      <c r="X46" s="20"/>
      <c r="Y46" s="20"/>
      <c r="Z46" s="20"/>
    </row>
    <row r="47" spans="2:26" ht="15">
      <c r="B47" s="205">
        <v>1</v>
      </c>
      <c r="C47" s="251">
        <v>1</v>
      </c>
      <c r="D47" s="231">
        <f>'Input-Output'!F22</f>
        <v>0</v>
      </c>
      <c r="E47" s="31"/>
      <c r="F47" s="31"/>
      <c r="G47" s="10"/>
      <c r="H47" s="10"/>
      <c r="I47" s="10"/>
      <c r="J47" s="10"/>
      <c r="K47" s="10"/>
      <c r="L47" s="10"/>
      <c r="M47" s="10"/>
      <c r="N47" s="10"/>
      <c r="O47" s="10"/>
      <c r="P47" s="10"/>
      <c r="Q47" s="10"/>
      <c r="R47" s="10"/>
      <c r="S47" s="20"/>
      <c r="T47" s="20"/>
      <c r="U47" s="20"/>
      <c r="V47" s="20"/>
      <c r="W47" s="20"/>
      <c r="X47" s="20"/>
      <c r="Y47" s="20"/>
      <c r="Z47" s="20"/>
    </row>
    <row r="48" spans="2:26" ht="15">
      <c r="B48" s="205">
        <v>1</v>
      </c>
      <c r="C48" s="251">
        <v>1</v>
      </c>
      <c r="D48" s="231">
        <f>'Input-Output'!F23</f>
        <v>0</v>
      </c>
      <c r="E48" s="31"/>
      <c r="F48" s="31"/>
      <c r="G48" s="10"/>
      <c r="H48" s="10"/>
      <c r="I48" s="10"/>
      <c r="J48" s="10"/>
      <c r="K48" s="10"/>
      <c r="L48" s="10"/>
      <c r="M48" s="10"/>
      <c r="N48" s="10"/>
      <c r="O48" s="10"/>
      <c r="P48" s="10"/>
      <c r="Q48" s="10"/>
      <c r="R48" s="10"/>
      <c r="S48" s="20"/>
      <c r="T48" s="20"/>
      <c r="U48" s="20"/>
      <c r="V48" s="20"/>
      <c r="W48" s="20"/>
      <c r="X48" s="20"/>
      <c r="Y48" s="20"/>
      <c r="Z48" s="20"/>
    </row>
    <row r="49" spans="2:26" ht="15">
      <c r="B49" s="205">
        <v>1</v>
      </c>
      <c r="C49" s="251">
        <v>1</v>
      </c>
      <c r="D49" s="231">
        <f>'Input-Output'!F24</f>
        <v>0</v>
      </c>
      <c r="E49" s="31"/>
      <c r="F49" s="31"/>
      <c r="G49" s="10"/>
      <c r="H49" s="10"/>
      <c r="I49" s="10"/>
      <c r="J49" s="10"/>
      <c r="K49" s="10"/>
      <c r="L49" s="10"/>
      <c r="M49" s="10"/>
      <c r="N49" s="10"/>
      <c r="O49" s="10"/>
      <c r="P49" s="10"/>
      <c r="Q49" s="10"/>
      <c r="R49" s="10"/>
      <c r="S49" s="20"/>
      <c r="T49" s="20"/>
      <c r="U49" s="20"/>
      <c r="V49" s="20"/>
      <c r="W49" s="20"/>
      <c r="X49" s="20"/>
      <c r="Y49" s="20"/>
      <c r="Z49" s="20"/>
    </row>
    <row r="50" spans="2:26" ht="15.75" thickBot="1">
      <c r="B50" s="207">
        <v>1</v>
      </c>
      <c r="C50" s="252">
        <v>1</v>
      </c>
      <c r="D50" s="324">
        <f>'Input-Output'!F25</f>
        <v>0</v>
      </c>
      <c r="E50" s="31"/>
      <c r="F50" s="31"/>
      <c r="G50" s="10"/>
      <c r="H50" s="10"/>
      <c r="I50" s="10"/>
      <c r="J50" s="10"/>
      <c r="K50" s="10"/>
      <c r="L50" s="10"/>
      <c r="M50" s="10"/>
      <c r="N50" s="10"/>
      <c r="O50" s="10"/>
      <c r="P50" s="10"/>
      <c r="Q50" s="10"/>
      <c r="R50" s="10"/>
      <c r="S50" s="20"/>
      <c r="T50" s="20"/>
      <c r="U50" s="20"/>
      <c r="V50" s="20"/>
      <c r="W50" s="20"/>
      <c r="X50" s="20"/>
      <c r="Y50" s="20"/>
      <c r="Z50" s="20"/>
    </row>
    <row r="51" spans="2:26" ht="15">
      <c r="B51" s="26"/>
      <c r="C51" s="31"/>
      <c r="D51" s="31"/>
      <c r="E51" s="31"/>
      <c r="F51" s="31"/>
      <c r="G51" s="10"/>
      <c r="H51" s="10"/>
      <c r="I51" s="10"/>
      <c r="J51" s="10"/>
      <c r="K51" s="10"/>
      <c r="L51" s="10"/>
      <c r="M51" s="10"/>
      <c r="N51" s="10"/>
      <c r="O51" s="10"/>
      <c r="P51" s="10"/>
      <c r="Q51" s="10"/>
      <c r="R51" s="10"/>
      <c r="S51" s="20"/>
      <c r="T51" s="20"/>
      <c r="U51" s="20"/>
      <c r="V51" s="20"/>
      <c r="W51" s="20"/>
      <c r="X51" s="20"/>
      <c r="Y51" s="20"/>
      <c r="Z51" s="20"/>
    </row>
    <row r="52" spans="2:26" ht="15.75" thickBot="1">
      <c r="B52" s="26"/>
      <c r="C52" s="31"/>
      <c r="D52" s="31"/>
      <c r="E52" s="31"/>
      <c r="F52" s="31"/>
      <c r="G52" s="10"/>
      <c r="H52" s="10"/>
      <c r="I52" s="10"/>
      <c r="J52" s="10"/>
      <c r="K52" s="10"/>
      <c r="L52" s="10"/>
      <c r="M52" s="10"/>
      <c r="N52" s="10"/>
      <c r="O52" s="10"/>
      <c r="P52" s="10"/>
      <c r="Q52" s="10"/>
      <c r="R52" s="10"/>
      <c r="S52" s="20"/>
      <c r="T52" s="20"/>
      <c r="U52" s="20"/>
      <c r="V52" s="20"/>
      <c r="W52" s="20"/>
      <c r="X52" s="20"/>
      <c r="Y52" s="20"/>
      <c r="Z52" s="20"/>
    </row>
    <row r="53" spans="2:26" ht="35.25" customHeight="1" thickBot="1">
      <c r="B53" s="279"/>
      <c r="C53" s="389" t="s">
        <v>60</v>
      </c>
      <c r="D53" s="392" t="s">
        <v>199</v>
      </c>
      <c r="E53" s="393"/>
      <c r="F53" s="393"/>
      <c r="G53" s="393"/>
      <c r="H53" s="393"/>
      <c r="I53" s="394"/>
      <c r="J53" s="379" t="s">
        <v>152</v>
      </c>
      <c r="K53" s="380"/>
      <c r="L53" s="380"/>
      <c r="M53" s="380"/>
      <c r="N53" s="380"/>
      <c r="O53" s="380"/>
      <c r="P53" s="380"/>
      <c r="Q53" s="380"/>
      <c r="R53" s="381" t="s">
        <v>95</v>
      </c>
      <c r="S53" s="20"/>
      <c r="T53" s="20"/>
      <c r="U53" s="20"/>
      <c r="V53" s="20"/>
      <c r="W53" s="20"/>
      <c r="X53" s="20"/>
      <c r="Y53" s="20"/>
      <c r="Z53" s="20"/>
    </row>
    <row r="54" spans="2:26" ht="15.75" thickBot="1">
      <c r="B54" s="280" t="s">
        <v>1</v>
      </c>
      <c r="C54" s="390"/>
      <c r="D54" s="281" t="s">
        <v>6</v>
      </c>
      <c r="E54" s="282" t="s">
        <v>3</v>
      </c>
      <c r="F54" s="283" t="s">
        <v>7</v>
      </c>
      <c r="G54" s="284" t="s">
        <v>124</v>
      </c>
      <c r="H54" s="284" t="s">
        <v>125</v>
      </c>
      <c r="I54" s="285" t="s">
        <v>126</v>
      </c>
      <c r="J54" s="49" t="s">
        <v>81</v>
      </c>
      <c r="K54" s="101" t="s">
        <v>2</v>
      </c>
      <c r="L54" s="47" t="s">
        <v>3</v>
      </c>
      <c r="M54" s="47" t="s">
        <v>4</v>
      </c>
      <c r="N54" s="47" t="s">
        <v>5</v>
      </c>
      <c r="O54" s="47" t="s">
        <v>6</v>
      </c>
      <c r="P54" s="47" t="s">
        <v>7</v>
      </c>
      <c r="Q54" s="111" t="s">
        <v>8</v>
      </c>
      <c r="R54" s="382"/>
      <c r="S54" s="20"/>
      <c r="T54" s="20"/>
      <c r="U54" s="20"/>
      <c r="V54" s="20"/>
      <c r="W54" s="20"/>
      <c r="X54" s="20"/>
      <c r="Y54" s="20"/>
      <c r="Z54" s="20"/>
    </row>
    <row r="55" spans="2:26" ht="15">
      <c r="B55" s="286"/>
      <c r="C55" s="287"/>
      <c r="D55" s="288"/>
      <c r="E55" s="289"/>
      <c r="F55" s="287"/>
      <c r="G55" s="290"/>
      <c r="H55" s="290"/>
      <c r="I55" s="291"/>
      <c r="J55" s="102"/>
      <c r="K55" s="103"/>
      <c r="L55" s="104"/>
      <c r="M55" s="104"/>
      <c r="N55" s="104"/>
      <c r="O55" s="104"/>
      <c r="P55" s="104"/>
      <c r="Q55" s="105"/>
      <c r="R55" s="106"/>
      <c r="S55" s="20"/>
      <c r="T55" s="20"/>
      <c r="U55" s="20"/>
      <c r="V55" s="20"/>
      <c r="W55" s="20"/>
      <c r="X55" s="20"/>
      <c r="Y55" s="20"/>
      <c r="Z55" s="20"/>
    </row>
    <row r="56" spans="1:26" ht="15">
      <c r="A56" s="195">
        <v>1</v>
      </c>
      <c r="B56" s="292" t="s">
        <v>89</v>
      </c>
      <c r="C56" s="287"/>
      <c r="D56" s="318"/>
      <c r="E56" s="289"/>
      <c r="F56" s="287"/>
      <c r="G56" s="290"/>
      <c r="H56" s="290"/>
      <c r="I56" s="291"/>
      <c r="J56" s="102"/>
      <c r="K56" s="103"/>
      <c r="L56" s="104"/>
      <c r="M56" s="104"/>
      <c r="N56" s="104"/>
      <c r="O56" s="104"/>
      <c r="P56" s="104"/>
      <c r="Q56" s="105"/>
      <c r="R56" s="106"/>
      <c r="S56" s="20"/>
      <c r="T56" s="20"/>
      <c r="U56" s="20"/>
      <c r="V56" s="20"/>
      <c r="W56" s="20"/>
      <c r="X56" s="20"/>
      <c r="Y56" s="20"/>
      <c r="Z56" s="20"/>
    </row>
    <row r="57" spans="1:26" ht="15">
      <c r="A57" s="195">
        <v>2</v>
      </c>
      <c r="B57" s="292" t="s">
        <v>35</v>
      </c>
      <c r="C57" s="287"/>
      <c r="D57" s="288"/>
      <c r="E57" s="289"/>
      <c r="F57" s="287"/>
      <c r="G57" s="290"/>
      <c r="H57" s="290"/>
      <c r="I57" s="291"/>
      <c r="J57" s="102"/>
      <c r="K57" s="103"/>
      <c r="L57" s="104"/>
      <c r="M57" s="104"/>
      <c r="N57" s="104"/>
      <c r="O57" s="104"/>
      <c r="P57" s="104"/>
      <c r="Q57" s="105"/>
      <c r="R57" s="106"/>
      <c r="S57" s="20"/>
      <c r="T57" s="20"/>
      <c r="U57" s="20"/>
      <c r="V57" s="20"/>
      <c r="W57" s="20"/>
      <c r="X57" s="20"/>
      <c r="Y57" s="20"/>
      <c r="Z57" s="20"/>
    </row>
    <row r="58" spans="1:26" ht="15">
      <c r="A58" s="195">
        <v>3</v>
      </c>
      <c r="B58" s="293" t="s">
        <v>17</v>
      </c>
      <c r="C58" s="294">
        <f>SUMIF($C$38:$C$50,A58,$D$38:$D$50)</f>
        <v>0</v>
      </c>
      <c r="D58" s="295">
        <v>0.025</v>
      </c>
      <c r="E58" s="296"/>
      <c r="F58" s="294">
        <v>0.03</v>
      </c>
      <c r="G58" s="297" t="s">
        <v>9</v>
      </c>
      <c r="H58" s="297" t="s">
        <v>9</v>
      </c>
      <c r="I58" s="298" t="s">
        <v>9</v>
      </c>
      <c r="J58" s="240">
        <v>16.4</v>
      </c>
      <c r="K58" s="241" t="s">
        <v>12</v>
      </c>
      <c r="L58" s="241"/>
      <c r="M58" s="241"/>
      <c r="N58" s="241"/>
      <c r="O58" s="241">
        <v>1.38</v>
      </c>
      <c r="P58" s="241"/>
      <c r="Q58" s="242"/>
      <c r="R58" s="107" t="s">
        <v>12</v>
      </c>
      <c r="S58" s="20"/>
      <c r="T58" s="20"/>
      <c r="U58" s="20"/>
      <c r="V58" s="20"/>
      <c r="W58" s="20"/>
      <c r="X58" s="20"/>
      <c r="Y58" s="20"/>
      <c r="Z58" s="20"/>
    </row>
    <row r="59" spans="1:26" ht="15">
      <c r="A59" s="195">
        <v>4</v>
      </c>
      <c r="B59" s="293" t="s">
        <v>18</v>
      </c>
      <c r="C59" s="294">
        <f aca="true" t="shared" si="0" ref="C59:C101">SUMIF($C$38:$C$50,A59,$D$38:$D$50)</f>
        <v>0</v>
      </c>
      <c r="D59" s="295">
        <v>0.025</v>
      </c>
      <c r="E59" s="296">
        <v>0.225</v>
      </c>
      <c r="F59" s="294">
        <v>0.11</v>
      </c>
      <c r="G59" s="297" t="s">
        <v>9</v>
      </c>
      <c r="H59" s="297" t="s">
        <v>9</v>
      </c>
      <c r="I59" s="298" t="s">
        <v>9</v>
      </c>
      <c r="J59" s="240">
        <v>10.8</v>
      </c>
      <c r="K59" s="241" t="s">
        <v>12</v>
      </c>
      <c r="L59" s="241">
        <v>0.393</v>
      </c>
      <c r="M59" s="241">
        <v>0.359</v>
      </c>
      <c r="N59" s="241">
        <v>0.001</v>
      </c>
      <c r="O59" s="241">
        <v>0.252</v>
      </c>
      <c r="P59" s="241">
        <v>0.043</v>
      </c>
      <c r="Q59" s="242"/>
      <c r="R59" s="107" t="s">
        <v>13</v>
      </c>
      <c r="S59" s="20"/>
      <c r="T59" s="20"/>
      <c r="U59" s="20"/>
      <c r="V59" s="20"/>
      <c r="W59" s="20"/>
      <c r="X59" s="20"/>
      <c r="Y59" s="20"/>
      <c r="Z59" s="20"/>
    </row>
    <row r="60" spans="1:26" ht="15">
      <c r="A60" s="195">
        <v>5</v>
      </c>
      <c r="B60" s="293" t="s">
        <v>19</v>
      </c>
      <c r="C60" s="294">
        <f t="shared" si="0"/>
        <v>0</v>
      </c>
      <c r="D60" s="295">
        <v>0.025</v>
      </c>
      <c r="E60" s="296">
        <v>0.225</v>
      </c>
      <c r="F60" s="294">
        <v>0.11</v>
      </c>
      <c r="G60" s="297" t="s">
        <v>9</v>
      </c>
      <c r="H60" s="297" t="s">
        <v>9</v>
      </c>
      <c r="I60" s="298" t="s">
        <v>9</v>
      </c>
      <c r="J60" s="240">
        <v>15.1</v>
      </c>
      <c r="K60" s="241" t="s">
        <v>12</v>
      </c>
      <c r="L60" s="241">
        <v>2.53</v>
      </c>
      <c r="M60" s="241">
        <v>1.88</v>
      </c>
      <c r="N60" s="241"/>
      <c r="O60" s="241">
        <v>2.2</v>
      </c>
      <c r="P60" s="241">
        <v>0.196</v>
      </c>
      <c r="Q60" s="242">
        <v>0.024</v>
      </c>
      <c r="R60" s="107" t="s">
        <v>12</v>
      </c>
      <c r="S60" s="20"/>
      <c r="T60" s="20"/>
      <c r="U60" s="20"/>
      <c r="V60" s="20"/>
      <c r="W60" s="20"/>
      <c r="X60" s="20"/>
      <c r="Y60" s="20"/>
      <c r="Z60" s="20"/>
    </row>
    <row r="61" spans="1:26" ht="15">
      <c r="A61" s="195">
        <v>6</v>
      </c>
      <c r="B61" s="293" t="s">
        <v>20</v>
      </c>
      <c r="C61" s="294">
        <f t="shared" si="0"/>
        <v>0</v>
      </c>
      <c r="D61" s="295">
        <v>0.025</v>
      </c>
      <c r="E61" s="296">
        <v>0.225</v>
      </c>
      <c r="F61" s="294">
        <v>0.11</v>
      </c>
      <c r="G61" s="297" t="s">
        <v>9</v>
      </c>
      <c r="H61" s="297" t="s">
        <v>9</v>
      </c>
      <c r="I61" s="298" t="s">
        <v>9</v>
      </c>
      <c r="J61" s="240">
        <v>10</v>
      </c>
      <c r="K61" s="241" t="s">
        <v>12</v>
      </c>
      <c r="L61" s="241">
        <v>0.522</v>
      </c>
      <c r="M61" s="241">
        <v>0.33199999999999996</v>
      </c>
      <c r="N61" s="241"/>
      <c r="O61" s="241">
        <v>0.544</v>
      </c>
      <c r="P61" s="241">
        <v>0.055</v>
      </c>
      <c r="Q61" s="242"/>
      <c r="R61" s="107" t="s">
        <v>13</v>
      </c>
      <c r="S61" s="20"/>
      <c r="T61" s="20"/>
      <c r="U61" s="20"/>
      <c r="V61" s="20"/>
      <c r="W61" s="20"/>
      <c r="X61" s="20"/>
      <c r="Y61" s="20"/>
      <c r="Z61" s="20"/>
    </row>
    <row r="62" spans="1:26" ht="15">
      <c r="A62" s="195">
        <v>7</v>
      </c>
      <c r="B62" s="293" t="s">
        <v>21</v>
      </c>
      <c r="C62" s="294">
        <f t="shared" si="0"/>
        <v>0</v>
      </c>
      <c r="D62" s="295">
        <v>0.025</v>
      </c>
      <c r="E62" s="296">
        <v>0.225</v>
      </c>
      <c r="F62" s="294">
        <v>0.11</v>
      </c>
      <c r="G62" s="297" t="s">
        <v>9</v>
      </c>
      <c r="H62" s="297" t="s">
        <v>9</v>
      </c>
      <c r="I62" s="298" t="s">
        <v>9</v>
      </c>
      <c r="J62" s="240">
        <v>13.2</v>
      </c>
      <c r="K62" s="241" t="s">
        <v>13</v>
      </c>
      <c r="L62" s="241"/>
      <c r="M62" s="241"/>
      <c r="N62" s="241"/>
      <c r="O62" s="241">
        <v>0.685</v>
      </c>
      <c r="P62" s="241">
        <v>0.014000000000000002</v>
      </c>
      <c r="Q62" s="242"/>
      <c r="R62" s="107" t="s">
        <v>12</v>
      </c>
      <c r="S62" s="20"/>
      <c r="T62" s="20"/>
      <c r="U62" s="20"/>
      <c r="V62" s="20"/>
      <c r="W62" s="20"/>
      <c r="X62" s="20"/>
      <c r="Y62" s="20"/>
      <c r="Z62" s="20"/>
    </row>
    <row r="63" spans="1:26" ht="15">
      <c r="A63" s="195">
        <v>8</v>
      </c>
      <c r="B63" s="293" t="s">
        <v>22</v>
      </c>
      <c r="C63" s="294">
        <f t="shared" si="0"/>
        <v>0</v>
      </c>
      <c r="D63" s="295">
        <v>0.012</v>
      </c>
      <c r="E63" s="296">
        <v>0</v>
      </c>
      <c r="F63" s="294">
        <v>0</v>
      </c>
      <c r="G63" s="297" t="s">
        <v>9</v>
      </c>
      <c r="H63" s="297" t="s">
        <v>9</v>
      </c>
      <c r="I63" s="298" t="s">
        <v>9</v>
      </c>
      <c r="J63" s="240">
        <v>25.6</v>
      </c>
      <c r="K63" s="241" t="s">
        <v>14</v>
      </c>
      <c r="L63" s="241">
        <v>0.003</v>
      </c>
      <c r="M63" s="241">
        <v>0.001</v>
      </c>
      <c r="N63" s="241"/>
      <c r="O63" s="241">
        <v>0.991</v>
      </c>
      <c r="P63" s="241">
        <v>0.004</v>
      </c>
      <c r="Q63" s="242"/>
      <c r="R63" s="107" t="s">
        <v>14</v>
      </c>
      <c r="S63" s="20"/>
      <c r="T63" s="20"/>
      <c r="U63" s="20"/>
      <c r="V63" s="20"/>
      <c r="W63" s="20"/>
      <c r="X63" s="20"/>
      <c r="Y63" s="20"/>
      <c r="Z63" s="20"/>
    </row>
    <row r="64" spans="1:26" ht="15">
      <c r="A64" s="195">
        <v>9</v>
      </c>
      <c r="B64" s="293" t="s">
        <v>23</v>
      </c>
      <c r="C64" s="294">
        <f t="shared" si="0"/>
        <v>0</v>
      </c>
      <c r="D64" s="295">
        <v>0.012</v>
      </c>
      <c r="E64" s="296">
        <v>0</v>
      </c>
      <c r="F64" s="294">
        <v>0</v>
      </c>
      <c r="G64" s="297" t="s">
        <v>9</v>
      </c>
      <c r="H64" s="297" t="s">
        <v>9</v>
      </c>
      <c r="I64" s="298" t="s">
        <v>9</v>
      </c>
      <c r="J64" s="240">
        <v>38.4</v>
      </c>
      <c r="K64" s="241" t="s">
        <v>12</v>
      </c>
      <c r="L64" s="241">
        <v>0.005</v>
      </c>
      <c r="M64" s="241"/>
      <c r="N64" s="241">
        <v>0.001</v>
      </c>
      <c r="O64" s="241">
        <v>0.998</v>
      </c>
      <c r="P64" s="241">
        <v>0.005</v>
      </c>
      <c r="Q64" s="242"/>
      <c r="R64" s="107" t="s">
        <v>12</v>
      </c>
      <c r="S64" s="20"/>
      <c r="T64" s="20"/>
      <c r="U64" s="20"/>
      <c r="V64" s="20"/>
      <c r="W64" s="20"/>
      <c r="X64" s="20"/>
      <c r="Y64" s="20"/>
      <c r="Z64" s="20"/>
    </row>
    <row r="65" spans="1:26" ht="15">
      <c r="A65" s="195">
        <v>10</v>
      </c>
      <c r="B65" s="293" t="s">
        <v>24</v>
      </c>
      <c r="C65" s="294">
        <f t="shared" si="0"/>
        <v>0</v>
      </c>
      <c r="D65" s="295">
        <v>0.012</v>
      </c>
      <c r="E65" s="296">
        <v>0</v>
      </c>
      <c r="F65" s="294">
        <v>0</v>
      </c>
      <c r="G65" s="297" t="s">
        <v>9</v>
      </c>
      <c r="H65" s="297" t="s">
        <v>9</v>
      </c>
      <c r="I65" s="298" t="s">
        <v>9</v>
      </c>
      <c r="J65" s="240">
        <v>8</v>
      </c>
      <c r="K65" s="241" t="s">
        <v>13</v>
      </c>
      <c r="L65" s="241"/>
      <c r="M65" s="241"/>
      <c r="N65" s="241"/>
      <c r="O65" s="241"/>
      <c r="P65" s="241"/>
      <c r="Q65" s="242"/>
      <c r="R65" s="107"/>
      <c r="S65" s="20"/>
      <c r="T65" s="20"/>
      <c r="U65" s="20"/>
      <c r="V65" s="20"/>
      <c r="W65" s="20"/>
      <c r="X65" s="20"/>
      <c r="Y65" s="20"/>
      <c r="Z65" s="20"/>
    </row>
    <row r="66" spans="1:26" ht="15">
      <c r="A66" s="195">
        <v>11</v>
      </c>
      <c r="B66" s="293" t="s">
        <v>25</v>
      </c>
      <c r="C66" s="294">
        <f t="shared" si="0"/>
        <v>0</v>
      </c>
      <c r="D66" s="295">
        <v>0.012</v>
      </c>
      <c r="E66" s="296">
        <v>0</v>
      </c>
      <c r="F66" s="294">
        <v>0</v>
      </c>
      <c r="G66" s="297" t="s">
        <v>9</v>
      </c>
      <c r="H66" s="297" t="s">
        <v>9</v>
      </c>
      <c r="I66" s="298" t="s">
        <v>9</v>
      </c>
      <c r="J66" s="240">
        <v>19.7</v>
      </c>
      <c r="K66" s="241" t="s">
        <v>14</v>
      </c>
      <c r="L66" s="241">
        <v>0.004</v>
      </c>
      <c r="M66" s="241"/>
      <c r="N66" s="241">
        <v>0.001</v>
      </c>
      <c r="O66" s="241">
        <v>0.945</v>
      </c>
      <c r="P66" s="241">
        <v>0.002</v>
      </c>
      <c r="Q66" s="242"/>
      <c r="R66" s="107" t="s">
        <v>14</v>
      </c>
      <c r="S66" s="20"/>
      <c r="T66" s="20"/>
      <c r="U66" s="20"/>
      <c r="V66" s="20"/>
      <c r="W66" s="20"/>
      <c r="X66" s="20"/>
      <c r="Y66" s="20"/>
      <c r="Z66" s="20"/>
    </row>
    <row r="67" spans="1:26" ht="15">
      <c r="A67" s="195">
        <v>12</v>
      </c>
      <c r="B67" s="293" t="s">
        <v>26</v>
      </c>
      <c r="C67" s="294">
        <f t="shared" si="0"/>
        <v>0</v>
      </c>
      <c r="D67" s="295">
        <v>0.016</v>
      </c>
      <c r="E67" s="296">
        <v>0</v>
      </c>
      <c r="F67" s="294">
        <v>0</v>
      </c>
      <c r="G67" s="297" t="s">
        <v>9</v>
      </c>
      <c r="H67" s="297" t="s">
        <v>9</v>
      </c>
      <c r="I67" s="298" t="s">
        <v>9</v>
      </c>
      <c r="J67" s="240">
        <v>18.4</v>
      </c>
      <c r="K67" s="241" t="s">
        <v>12</v>
      </c>
      <c r="L67" s="241">
        <v>0.006</v>
      </c>
      <c r="M67" s="241"/>
      <c r="N67" s="241">
        <v>0.001</v>
      </c>
      <c r="O67" s="241">
        <v>1.03</v>
      </c>
      <c r="P67" s="241">
        <v>0.002</v>
      </c>
      <c r="Q67" s="242"/>
      <c r="R67" s="107" t="s">
        <v>12</v>
      </c>
      <c r="S67" s="20"/>
      <c r="T67" s="20"/>
      <c r="U67" s="20"/>
      <c r="V67" s="20"/>
      <c r="W67" s="20"/>
      <c r="X67" s="20"/>
      <c r="Y67" s="20"/>
      <c r="Z67" s="20"/>
    </row>
    <row r="68" spans="1:26" ht="15">
      <c r="A68" s="195">
        <v>13</v>
      </c>
      <c r="B68" s="293" t="s">
        <v>27</v>
      </c>
      <c r="C68" s="294">
        <f t="shared" si="0"/>
        <v>0</v>
      </c>
      <c r="D68" s="295">
        <v>0.0125</v>
      </c>
      <c r="E68" s="296">
        <v>0</v>
      </c>
      <c r="F68" s="294"/>
      <c r="G68" s="297" t="s">
        <v>9</v>
      </c>
      <c r="H68" s="297" t="s">
        <v>9</v>
      </c>
      <c r="I68" s="298" t="s">
        <v>9</v>
      </c>
      <c r="J68" s="240">
        <v>9.2</v>
      </c>
      <c r="K68" s="241" t="s">
        <v>12</v>
      </c>
      <c r="L68" s="241">
        <v>0.001</v>
      </c>
      <c r="M68" s="241"/>
      <c r="N68" s="241"/>
      <c r="O68" s="241">
        <v>0.629</v>
      </c>
      <c r="P68" s="241"/>
      <c r="Q68" s="242"/>
      <c r="R68" s="107" t="s">
        <v>12</v>
      </c>
      <c r="S68" s="20"/>
      <c r="T68" s="20"/>
      <c r="U68" s="20"/>
      <c r="V68" s="20"/>
      <c r="W68" s="20"/>
      <c r="X68" s="20"/>
      <c r="Y68" s="20"/>
      <c r="Z68" s="20"/>
    </row>
    <row r="69" spans="1:26" ht="15">
      <c r="A69" s="195">
        <v>14</v>
      </c>
      <c r="B69" s="293" t="s">
        <v>28</v>
      </c>
      <c r="C69" s="294">
        <f t="shared" si="0"/>
        <v>0</v>
      </c>
      <c r="D69" s="295">
        <v>0.016</v>
      </c>
      <c r="E69" s="296">
        <v>0</v>
      </c>
      <c r="F69" s="294">
        <v>0</v>
      </c>
      <c r="G69" s="297" t="s">
        <v>9</v>
      </c>
      <c r="H69" s="297" t="s">
        <v>9</v>
      </c>
      <c r="I69" s="298" t="s">
        <v>9</v>
      </c>
      <c r="J69" s="240">
        <v>18</v>
      </c>
      <c r="K69" s="241" t="s">
        <v>12</v>
      </c>
      <c r="L69" s="241">
        <v>0.013000000000000001</v>
      </c>
      <c r="M69" s="241"/>
      <c r="N69" s="241"/>
      <c r="O69" s="241">
        <v>0.84612</v>
      </c>
      <c r="P69" s="241"/>
      <c r="Q69" s="242">
        <v>0.162</v>
      </c>
      <c r="R69" s="107" t="s">
        <v>12</v>
      </c>
      <c r="S69" s="20"/>
      <c r="T69" s="20"/>
      <c r="U69" s="20"/>
      <c r="V69" s="20"/>
      <c r="W69" s="20"/>
      <c r="X69" s="20"/>
      <c r="Y69" s="20"/>
      <c r="Z69" s="20"/>
    </row>
    <row r="70" spans="1:26" ht="15">
      <c r="A70" s="195">
        <v>15</v>
      </c>
      <c r="B70" s="293" t="s">
        <v>29</v>
      </c>
      <c r="C70" s="294">
        <f t="shared" si="0"/>
        <v>0</v>
      </c>
      <c r="D70" s="295">
        <v>0.03</v>
      </c>
      <c r="E70" s="296">
        <v>0</v>
      </c>
      <c r="F70" s="294">
        <v>0.03</v>
      </c>
      <c r="G70" s="297" t="s">
        <v>9</v>
      </c>
      <c r="H70" s="297" t="s">
        <v>9</v>
      </c>
      <c r="I70" s="298" t="s">
        <v>9</v>
      </c>
      <c r="J70" s="240">
        <v>17.1</v>
      </c>
      <c r="K70" s="241" t="s">
        <v>12</v>
      </c>
      <c r="L70" s="241">
        <v>0.017</v>
      </c>
      <c r="M70" s="241"/>
      <c r="N70" s="241"/>
      <c r="O70" s="241">
        <v>0.03</v>
      </c>
      <c r="P70" s="241">
        <v>0.051000000000000004</v>
      </c>
      <c r="Q70" s="242"/>
      <c r="R70" s="107" t="s">
        <v>12</v>
      </c>
      <c r="S70" s="20"/>
      <c r="T70" s="20"/>
      <c r="U70" s="20"/>
      <c r="V70" s="20"/>
      <c r="W70" s="20"/>
      <c r="X70" s="20"/>
      <c r="Y70" s="20"/>
      <c r="Z70" s="20"/>
    </row>
    <row r="71" spans="1:26" ht="15">
      <c r="A71" s="195">
        <v>16</v>
      </c>
      <c r="B71" s="293" t="s">
        <v>30</v>
      </c>
      <c r="C71" s="294">
        <f t="shared" si="0"/>
        <v>0</v>
      </c>
      <c r="D71" s="295">
        <v>0.03</v>
      </c>
      <c r="E71" s="296">
        <v>0</v>
      </c>
      <c r="F71" s="294">
        <v>0.04</v>
      </c>
      <c r="G71" s="297" t="s">
        <v>9</v>
      </c>
      <c r="H71" s="297" t="s">
        <v>9</v>
      </c>
      <c r="I71" s="298" t="s">
        <v>9</v>
      </c>
      <c r="J71" s="240">
        <v>17</v>
      </c>
      <c r="K71" s="241" t="s">
        <v>13</v>
      </c>
      <c r="L71" s="241"/>
      <c r="M71" s="241"/>
      <c r="N71" s="241"/>
      <c r="O71" s="241"/>
      <c r="P71" s="241"/>
      <c r="Q71" s="242"/>
      <c r="R71" s="107"/>
      <c r="S71" s="20"/>
      <c r="T71" s="20"/>
      <c r="U71" s="20"/>
      <c r="V71" s="20"/>
      <c r="W71" s="20"/>
      <c r="X71" s="20"/>
      <c r="Y71" s="20"/>
      <c r="Z71" s="20"/>
    </row>
    <row r="72" spans="1:26" ht="15">
      <c r="A72" s="195">
        <v>17</v>
      </c>
      <c r="B72" s="293" t="s">
        <v>31</v>
      </c>
      <c r="C72" s="294">
        <f t="shared" si="0"/>
        <v>0</v>
      </c>
      <c r="D72" s="295">
        <v>0.03</v>
      </c>
      <c r="E72" s="296">
        <v>0</v>
      </c>
      <c r="F72" s="294">
        <v>0.04</v>
      </c>
      <c r="G72" s="297" t="s">
        <v>9</v>
      </c>
      <c r="H72" s="297" t="s">
        <v>9</v>
      </c>
      <c r="I72" s="298" t="s">
        <v>9</v>
      </c>
      <c r="J72" s="240">
        <v>16.9</v>
      </c>
      <c r="K72" s="241" t="s">
        <v>12</v>
      </c>
      <c r="L72" s="241">
        <v>0.21200000000000002</v>
      </c>
      <c r="M72" s="241"/>
      <c r="N72" s="241"/>
      <c r="O72" s="241">
        <v>0.783</v>
      </c>
      <c r="P72" s="241">
        <v>0.013000000000000001</v>
      </c>
      <c r="Q72" s="242"/>
      <c r="R72" s="107" t="s">
        <v>12</v>
      </c>
      <c r="S72" s="20"/>
      <c r="T72" s="20"/>
      <c r="U72" s="20"/>
      <c r="V72" s="20"/>
      <c r="W72" s="20"/>
      <c r="X72" s="20"/>
      <c r="Y72" s="20"/>
      <c r="Z72" s="20"/>
    </row>
    <row r="73" spans="1:26" ht="15">
      <c r="A73" s="195">
        <v>18</v>
      </c>
      <c r="B73" s="293" t="s">
        <v>32</v>
      </c>
      <c r="C73" s="294">
        <f t="shared" si="0"/>
        <v>0</v>
      </c>
      <c r="D73" s="295">
        <v>0.01</v>
      </c>
      <c r="E73" s="296">
        <v>0.285</v>
      </c>
      <c r="F73" s="294">
        <v>0.135</v>
      </c>
      <c r="G73" s="297" t="s">
        <v>9</v>
      </c>
      <c r="H73" s="297" t="s">
        <v>9</v>
      </c>
      <c r="I73" s="298" t="s">
        <v>9</v>
      </c>
      <c r="J73" s="240">
        <v>27.9</v>
      </c>
      <c r="K73" s="241" t="s">
        <v>12</v>
      </c>
      <c r="L73" s="241"/>
      <c r="M73" s="241"/>
      <c r="N73" s="241"/>
      <c r="O73" s="241"/>
      <c r="P73" s="241"/>
      <c r="Q73" s="242"/>
      <c r="R73" s="107"/>
      <c r="S73" s="20"/>
      <c r="T73" s="20"/>
      <c r="U73" s="20"/>
      <c r="V73" s="20"/>
      <c r="W73" s="20"/>
      <c r="X73" s="20"/>
      <c r="Y73" s="20"/>
      <c r="Z73" s="20"/>
    </row>
    <row r="74" spans="1:26" ht="15">
      <c r="A74" s="195">
        <v>19</v>
      </c>
      <c r="B74" s="293" t="s">
        <v>33</v>
      </c>
      <c r="C74" s="294">
        <f t="shared" si="0"/>
        <v>0</v>
      </c>
      <c r="D74" s="295">
        <v>0.025</v>
      </c>
      <c r="E74" s="296">
        <v>0.01</v>
      </c>
      <c r="F74" s="294">
        <v>0.85</v>
      </c>
      <c r="G74" s="297" t="s">
        <v>9</v>
      </c>
      <c r="H74" s="297" t="s">
        <v>9</v>
      </c>
      <c r="I74" s="298" t="s">
        <v>9</v>
      </c>
      <c r="J74" s="240">
        <v>18.2</v>
      </c>
      <c r="K74" s="241" t="s">
        <v>12</v>
      </c>
      <c r="L74" s="241"/>
      <c r="M74" s="241"/>
      <c r="N74" s="241"/>
      <c r="O74" s="241">
        <v>0.039</v>
      </c>
      <c r="P74" s="241">
        <v>0.89</v>
      </c>
      <c r="Q74" s="242"/>
      <c r="R74" s="107" t="s">
        <v>12</v>
      </c>
      <c r="S74" s="20"/>
      <c r="T74" s="20"/>
      <c r="U74" s="20"/>
      <c r="V74" s="20"/>
      <c r="W74" s="20"/>
      <c r="X74" s="20"/>
      <c r="Y74" s="20"/>
      <c r="Z74" s="20"/>
    </row>
    <row r="75" spans="1:26" ht="15">
      <c r="A75" s="195">
        <v>20</v>
      </c>
      <c r="B75" s="293" t="s">
        <v>34</v>
      </c>
      <c r="C75" s="294">
        <f t="shared" si="0"/>
        <v>0</v>
      </c>
      <c r="D75" s="295">
        <v>0.0125</v>
      </c>
      <c r="E75" s="296">
        <v>0.2275</v>
      </c>
      <c r="F75" s="294">
        <v>0.58</v>
      </c>
      <c r="G75" s="297" t="s">
        <v>9</v>
      </c>
      <c r="H75" s="297" t="s">
        <v>9</v>
      </c>
      <c r="I75" s="298" t="s">
        <v>9</v>
      </c>
      <c r="J75" s="240">
        <v>11.7</v>
      </c>
      <c r="K75" s="241" t="s">
        <v>12</v>
      </c>
      <c r="L75" s="241">
        <v>0.42</v>
      </c>
      <c r="M75" s="241"/>
      <c r="N75" s="241"/>
      <c r="O75" s="241">
        <v>0.043</v>
      </c>
      <c r="P75" s="241">
        <v>0.24700000000000003</v>
      </c>
      <c r="Q75" s="242"/>
      <c r="R75" s="107" t="s">
        <v>12</v>
      </c>
      <c r="S75" s="20"/>
      <c r="T75" s="20"/>
      <c r="U75" s="20"/>
      <c r="V75" s="20"/>
      <c r="W75" s="20"/>
      <c r="X75" s="20"/>
      <c r="Y75" s="20"/>
      <c r="Z75" s="20"/>
    </row>
    <row r="76" spans="1:26" ht="15">
      <c r="A76" s="195">
        <v>21</v>
      </c>
      <c r="B76" s="293" t="s">
        <v>50</v>
      </c>
      <c r="C76" s="294">
        <f t="shared" si="0"/>
        <v>0</v>
      </c>
      <c r="D76" s="295">
        <v>0.023</v>
      </c>
      <c r="E76" s="296">
        <v>0.35</v>
      </c>
      <c r="F76" s="294">
        <v>0.6</v>
      </c>
      <c r="G76" s="297" t="s">
        <v>9</v>
      </c>
      <c r="H76" s="297" t="s">
        <v>9</v>
      </c>
      <c r="I76" s="298" t="s">
        <v>9</v>
      </c>
      <c r="J76" s="240">
        <v>10.1</v>
      </c>
      <c r="K76" s="241" t="s">
        <v>12</v>
      </c>
      <c r="L76" s="241"/>
      <c r="M76" s="241"/>
      <c r="N76" s="241"/>
      <c r="O76" s="241">
        <v>0.21200000000000002</v>
      </c>
      <c r="P76" s="241">
        <v>0.42300000000000004</v>
      </c>
      <c r="Q76" s="242"/>
      <c r="R76" s="107" t="s">
        <v>12</v>
      </c>
      <c r="S76" s="20"/>
      <c r="T76" s="20"/>
      <c r="U76" s="20"/>
      <c r="V76" s="20"/>
      <c r="W76" s="20"/>
      <c r="X76" s="20"/>
      <c r="Y76" s="20"/>
      <c r="Z76" s="20"/>
    </row>
    <row r="77" spans="1:26" ht="15">
      <c r="A77" s="195">
        <v>22</v>
      </c>
      <c r="B77" s="293" t="s">
        <v>16</v>
      </c>
      <c r="C77" s="294">
        <f t="shared" si="0"/>
        <v>0</v>
      </c>
      <c r="D77" s="295">
        <v>0.14</v>
      </c>
      <c r="E77" s="296">
        <v>0.04</v>
      </c>
      <c r="F77" s="294">
        <v>0</v>
      </c>
      <c r="G77" s="297" t="s">
        <v>9</v>
      </c>
      <c r="H77" s="297" t="s">
        <v>9</v>
      </c>
      <c r="I77" s="298" t="s">
        <v>9</v>
      </c>
      <c r="J77" s="240">
        <v>81.6</v>
      </c>
      <c r="K77" s="241"/>
      <c r="L77" s="241">
        <v>1.39</v>
      </c>
      <c r="M77" s="241"/>
      <c r="N77" s="241"/>
      <c r="O77" s="241">
        <v>23.2</v>
      </c>
      <c r="P77" s="241">
        <v>1.71</v>
      </c>
      <c r="Q77" s="242"/>
      <c r="R77" s="107" t="s">
        <v>12</v>
      </c>
      <c r="S77" s="20"/>
      <c r="T77" s="20"/>
      <c r="U77" s="20"/>
      <c r="V77" s="20"/>
      <c r="W77" s="20"/>
      <c r="X77" s="20"/>
      <c r="Y77" s="20"/>
      <c r="Z77" s="20"/>
    </row>
    <row r="78" spans="1:26" ht="15.75" thickBot="1">
      <c r="A78" s="195">
        <v>23</v>
      </c>
      <c r="B78" s="299" t="s">
        <v>128</v>
      </c>
      <c r="C78" s="300">
        <f t="shared" si="0"/>
        <v>0</v>
      </c>
      <c r="D78" s="301">
        <f>AVERAGE(D58:D77)</f>
        <v>0.025900000000000013</v>
      </c>
      <c r="E78" s="302">
        <f>AVERAGE(E58:E77)</f>
        <v>0.09539473684210527</v>
      </c>
      <c r="F78" s="303">
        <f>AVERAGE(F58:F77)</f>
        <v>0.1444736842105263</v>
      </c>
      <c r="G78" s="304" t="s">
        <v>9</v>
      </c>
      <c r="H78" s="304" t="s">
        <v>9</v>
      </c>
      <c r="I78" s="305" t="s">
        <v>9</v>
      </c>
      <c r="J78" s="243">
        <v>10</v>
      </c>
      <c r="K78" s="244"/>
      <c r="L78" s="244">
        <f>AVERAGE(L58:L77)</f>
        <v>0.42430769230769233</v>
      </c>
      <c r="M78" s="244">
        <f>AVERAGE(M59:M77)</f>
        <v>0.6429999999999999</v>
      </c>
      <c r="N78" s="244">
        <f>AVERAGE(N58:N77)</f>
        <v>0.001</v>
      </c>
      <c r="O78" s="244">
        <f>AVERAGE(O58:O77)</f>
        <v>2.047477647058823</v>
      </c>
      <c r="P78" s="244">
        <f>AVERAGE(P58:P77)</f>
        <v>0.26107142857142857</v>
      </c>
      <c r="Q78" s="245">
        <f>AVERAGE(Q58:Q77)</f>
        <v>0.093</v>
      </c>
      <c r="R78" s="108"/>
      <c r="S78" s="20"/>
      <c r="T78" s="20"/>
      <c r="U78" s="20"/>
      <c r="V78" s="20"/>
      <c r="W78" s="20"/>
      <c r="X78" s="20"/>
      <c r="Y78" s="20"/>
      <c r="Z78" s="20"/>
    </row>
    <row r="79" spans="1:26" ht="15">
      <c r="A79" s="195">
        <v>24</v>
      </c>
      <c r="B79" s="319" t="s">
        <v>36</v>
      </c>
      <c r="C79" s="320">
        <f t="shared" si="0"/>
        <v>0</v>
      </c>
      <c r="D79" s="295"/>
      <c r="E79" s="296"/>
      <c r="F79" s="294"/>
      <c r="G79" s="297" t="s">
        <v>9</v>
      </c>
      <c r="H79" s="297" t="s">
        <v>9</v>
      </c>
      <c r="I79" s="298" t="s">
        <v>9</v>
      </c>
      <c r="J79" s="240"/>
      <c r="K79" s="241"/>
      <c r="L79" s="241"/>
      <c r="M79" s="241"/>
      <c r="N79" s="241"/>
      <c r="O79" s="241"/>
      <c r="P79" s="241"/>
      <c r="Q79" s="242"/>
      <c r="R79" s="106"/>
      <c r="S79" s="20"/>
      <c r="T79" s="20"/>
      <c r="U79" s="20"/>
      <c r="V79" s="20"/>
      <c r="W79" s="20"/>
      <c r="X79" s="20"/>
      <c r="Y79" s="20"/>
      <c r="Z79" s="20"/>
    </row>
    <row r="80" spans="1:26" ht="15">
      <c r="A80" s="195">
        <v>25</v>
      </c>
      <c r="B80" s="293" t="s">
        <v>51</v>
      </c>
      <c r="C80" s="321">
        <f t="shared" si="0"/>
        <v>0</v>
      </c>
      <c r="D80" s="295">
        <v>0.02</v>
      </c>
      <c r="E80" s="296">
        <v>0.22</v>
      </c>
      <c r="F80" s="306">
        <v>0.115</v>
      </c>
      <c r="G80" s="297" t="s">
        <v>9</v>
      </c>
      <c r="H80" s="297" t="s">
        <v>9</v>
      </c>
      <c r="I80" s="298" t="s">
        <v>9</v>
      </c>
      <c r="J80" s="240">
        <v>5.4</v>
      </c>
      <c r="K80" s="241" t="s">
        <v>12</v>
      </c>
      <c r="L80" s="241">
        <v>0.524</v>
      </c>
      <c r="M80" s="241"/>
      <c r="N80" s="241">
        <v>0.001</v>
      </c>
      <c r="O80" s="241">
        <v>0.346</v>
      </c>
      <c r="P80" s="241">
        <v>0.184</v>
      </c>
      <c r="Q80" s="242"/>
      <c r="R80" s="107" t="s">
        <v>12</v>
      </c>
      <c r="S80" s="20"/>
      <c r="T80" s="20"/>
      <c r="U80" s="20"/>
      <c r="V80" s="20"/>
      <c r="W80" s="20"/>
      <c r="X80" s="20"/>
      <c r="Y80" s="20"/>
      <c r="Z80" s="20"/>
    </row>
    <row r="81" spans="1:26" ht="15">
      <c r="A81" s="195">
        <v>26</v>
      </c>
      <c r="B81" s="293" t="s">
        <v>52</v>
      </c>
      <c r="C81" s="321">
        <f t="shared" si="0"/>
        <v>0</v>
      </c>
      <c r="D81" s="295">
        <v>0.02</v>
      </c>
      <c r="E81" s="296">
        <v>0</v>
      </c>
      <c r="F81" s="306">
        <v>0</v>
      </c>
      <c r="G81" s="297" t="s">
        <v>9</v>
      </c>
      <c r="H81" s="297" t="s">
        <v>9</v>
      </c>
      <c r="I81" s="298" t="s">
        <v>9</v>
      </c>
      <c r="J81" s="240">
        <v>5.2</v>
      </c>
      <c r="K81" s="241" t="s">
        <v>15</v>
      </c>
      <c r="L81" s="241">
        <v>0.001</v>
      </c>
      <c r="M81" s="241"/>
      <c r="N81" s="241">
        <v>0.001</v>
      </c>
      <c r="O81" s="241">
        <v>0.318</v>
      </c>
      <c r="P81" s="241">
        <v>0.001</v>
      </c>
      <c r="Q81" s="242"/>
      <c r="R81" s="107" t="s">
        <v>15</v>
      </c>
      <c r="S81" s="20"/>
      <c r="T81" s="20"/>
      <c r="U81" s="20"/>
      <c r="V81" s="20"/>
      <c r="W81" s="20"/>
      <c r="X81" s="20"/>
      <c r="Y81" s="20"/>
      <c r="Z81" s="20"/>
    </row>
    <row r="82" spans="1:26" ht="15">
      <c r="A82" s="195">
        <v>27</v>
      </c>
      <c r="B82" s="293" t="s">
        <v>53</v>
      </c>
      <c r="C82" s="321">
        <f t="shared" si="0"/>
        <v>0</v>
      </c>
      <c r="D82" s="295">
        <v>0.0001</v>
      </c>
      <c r="E82" s="296">
        <v>0</v>
      </c>
      <c r="F82" s="306">
        <v>0</v>
      </c>
      <c r="G82" s="297" t="s">
        <v>9</v>
      </c>
      <c r="H82" s="297" t="s">
        <v>9</v>
      </c>
      <c r="I82" s="298" t="s">
        <v>9</v>
      </c>
      <c r="J82" s="240">
        <v>20.5</v>
      </c>
      <c r="K82" s="241" t="s">
        <v>13</v>
      </c>
      <c r="L82" s="241">
        <v>0.004</v>
      </c>
      <c r="M82" s="241"/>
      <c r="N82" s="241"/>
      <c r="O82" s="241"/>
      <c r="P82" s="241"/>
      <c r="Q82" s="242"/>
      <c r="R82" s="107" t="s">
        <v>13</v>
      </c>
      <c r="S82" s="20"/>
      <c r="T82" s="20"/>
      <c r="U82" s="20"/>
      <c r="V82" s="20"/>
      <c r="W82" s="20"/>
      <c r="X82" s="20"/>
      <c r="Y82" s="20"/>
      <c r="Z82" s="20"/>
    </row>
    <row r="83" spans="1:26" ht="15">
      <c r="A83" s="195">
        <v>28</v>
      </c>
      <c r="B83" s="293" t="s">
        <v>54</v>
      </c>
      <c r="C83" s="321">
        <f t="shared" si="0"/>
        <v>0</v>
      </c>
      <c r="D83" s="295">
        <v>0.01</v>
      </c>
      <c r="E83" s="296"/>
      <c r="F83" s="306">
        <v>0</v>
      </c>
      <c r="G83" s="297" t="s">
        <v>9</v>
      </c>
      <c r="H83" s="297" t="s">
        <v>9</v>
      </c>
      <c r="I83" s="298" t="s">
        <v>9</v>
      </c>
      <c r="J83" s="240">
        <v>24.1</v>
      </c>
      <c r="K83" s="241" t="s">
        <v>13</v>
      </c>
      <c r="L83" s="241">
        <v>0.01</v>
      </c>
      <c r="M83" s="241"/>
      <c r="N83" s="241"/>
      <c r="O83" s="241">
        <v>0.034</v>
      </c>
      <c r="P83" s="241"/>
      <c r="Q83" s="242"/>
      <c r="R83" s="107" t="s">
        <v>13</v>
      </c>
      <c r="S83" s="20"/>
      <c r="T83" s="20"/>
      <c r="U83" s="20"/>
      <c r="V83" s="20"/>
      <c r="W83" s="20"/>
      <c r="X83" s="20"/>
      <c r="Y83" s="20"/>
      <c r="Z83" s="20"/>
    </row>
    <row r="84" spans="1:26" ht="15">
      <c r="A84" s="195">
        <v>29</v>
      </c>
      <c r="B84" s="293" t="s">
        <v>141</v>
      </c>
      <c r="C84" s="321">
        <f t="shared" si="0"/>
        <v>0</v>
      </c>
      <c r="D84" s="295">
        <v>0.00125</v>
      </c>
      <c r="E84" s="296">
        <v>0.00125</v>
      </c>
      <c r="F84" s="306">
        <v>0</v>
      </c>
      <c r="G84" s="297" t="s">
        <v>9</v>
      </c>
      <c r="H84" s="297" t="s">
        <v>9</v>
      </c>
      <c r="I84" s="298" t="s">
        <v>9</v>
      </c>
      <c r="J84" s="240">
        <v>51</v>
      </c>
      <c r="K84" s="241"/>
      <c r="L84" s="241"/>
      <c r="M84" s="241"/>
      <c r="N84" s="241"/>
      <c r="O84" s="241">
        <v>1</v>
      </c>
      <c r="P84" s="241"/>
      <c r="Q84" s="242"/>
      <c r="R84" s="107" t="s">
        <v>142</v>
      </c>
      <c r="S84" s="20"/>
      <c r="T84" s="20"/>
      <c r="U84" s="20"/>
      <c r="V84" s="20"/>
      <c r="W84" s="20"/>
      <c r="X84" s="20"/>
      <c r="Y84" s="20"/>
      <c r="Z84" s="20"/>
    </row>
    <row r="85" spans="1:26" ht="15">
      <c r="A85" s="195">
        <v>30</v>
      </c>
      <c r="B85" s="293" t="s">
        <v>55</v>
      </c>
      <c r="C85" s="321">
        <f t="shared" si="0"/>
        <v>0</v>
      </c>
      <c r="D85" s="295">
        <v>0.02</v>
      </c>
      <c r="E85" s="296">
        <v>0.22</v>
      </c>
      <c r="F85" s="306">
        <v>0.115</v>
      </c>
      <c r="G85" s="297" t="s">
        <v>9</v>
      </c>
      <c r="H85" s="297" t="s">
        <v>9</v>
      </c>
      <c r="I85" s="298" t="s">
        <v>9</v>
      </c>
      <c r="J85" s="240">
        <v>3.2</v>
      </c>
      <c r="K85" s="241" t="s">
        <v>12</v>
      </c>
      <c r="L85" s="241">
        <v>0.528</v>
      </c>
      <c r="M85" s="241">
        <v>0.01</v>
      </c>
      <c r="N85" s="241"/>
      <c r="O85" s="241">
        <v>0.245</v>
      </c>
      <c r="P85" s="241">
        <v>0.22599999999999998</v>
      </c>
      <c r="Q85" s="242"/>
      <c r="R85" s="107" t="s">
        <v>13</v>
      </c>
      <c r="S85" s="20"/>
      <c r="T85" s="20"/>
      <c r="U85" s="20"/>
      <c r="V85" s="20"/>
      <c r="W85" s="20"/>
      <c r="X85" s="20"/>
      <c r="Y85" s="20"/>
      <c r="Z85" s="20"/>
    </row>
    <row r="86" spans="1:26" ht="15">
      <c r="A86" s="195">
        <v>31</v>
      </c>
      <c r="B86" s="293" t="s">
        <v>56</v>
      </c>
      <c r="C86" s="321">
        <f t="shared" si="0"/>
        <v>0</v>
      </c>
      <c r="D86" s="295">
        <v>0.013</v>
      </c>
      <c r="E86" s="296">
        <v>0.228</v>
      </c>
      <c r="F86" s="306">
        <v>0.58</v>
      </c>
      <c r="G86" s="297" t="s">
        <v>9</v>
      </c>
      <c r="H86" s="297" t="s">
        <v>9</v>
      </c>
      <c r="I86" s="298" t="s">
        <v>9</v>
      </c>
      <c r="J86" s="240">
        <v>3.9</v>
      </c>
      <c r="K86" s="241" t="s">
        <v>12</v>
      </c>
      <c r="L86" s="241">
        <v>0.353</v>
      </c>
      <c r="M86" s="241"/>
      <c r="N86" s="241"/>
      <c r="O86" s="241">
        <v>0.07</v>
      </c>
      <c r="P86" s="241">
        <v>1.25</v>
      </c>
      <c r="Q86" s="242"/>
      <c r="R86" s="107" t="s">
        <v>14</v>
      </c>
      <c r="S86" s="20"/>
      <c r="T86" s="20"/>
      <c r="U86" s="20"/>
      <c r="V86" s="20"/>
      <c r="W86" s="20"/>
      <c r="X86" s="20"/>
      <c r="Y86" s="20"/>
      <c r="Z86" s="20"/>
    </row>
    <row r="87" spans="1:26" ht="15">
      <c r="A87" s="195">
        <v>32</v>
      </c>
      <c r="B87" s="293" t="s">
        <v>57</v>
      </c>
      <c r="C87" s="321">
        <f t="shared" si="0"/>
        <v>0</v>
      </c>
      <c r="D87" s="295">
        <v>0.023</v>
      </c>
      <c r="E87" s="296">
        <v>0.35</v>
      </c>
      <c r="F87" s="306">
        <v>0.6</v>
      </c>
      <c r="G87" s="297" t="s">
        <v>9</v>
      </c>
      <c r="H87" s="297" t="s">
        <v>9</v>
      </c>
      <c r="I87" s="298" t="s">
        <v>9</v>
      </c>
      <c r="J87" s="240">
        <v>2</v>
      </c>
      <c r="K87" s="241" t="s">
        <v>12</v>
      </c>
      <c r="L87" s="241">
        <v>0.001</v>
      </c>
      <c r="M87" s="241"/>
      <c r="N87" s="241"/>
      <c r="O87" s="241">
        <v>0.022</v>
      </c>
      <c r="P87" s="241">
        <v>0.45099999999999996</v>
      </c>
      <c r="Q87" s="242"/>
      <c r="R87" s="107" t="s">
        <v>12</v>
      </c>
      <c r="S87" s="20"/>
      <c r="T87" s="20"/>
      <c r="U87" s="20"/>
      <c r="V87" s="20"/>
      <c r="W87" s="20"/>
      <c r="X87" s="20"/>
      <c r="Y87" s="20"/>
      <c r="Z87" s="20"/>
    </row>
    <row r="88" spans="1:26" ht="15.75" thickBot="1">
      <c r="A88" s="195">
        <v>33</v>
      </c>
      <c r="B88" s="299" t="s">
        <v>129</v>
      </c>
      <c r="C88" s="322">
        <f t="shared" si="0"/>
        <v>0</v>
      </c>
      <c r="D88" s="301">
        <f>AVERAGE(D80:D87)</f>
        <v>0.01341875</v>
      </c>
      <c r="E88" s="302">
        <f>AVERAGE(E80:E87)</f>
        <v>0.14560714285714285</v>
      </c>
      <c r="F88" s="307">
        <f>AVERAGE(F80:F87)</f>
        <v>0.17625</v>
      </c>
      <c r="G88" s="304" t="s">
        <v>9</v>
      </c>
      <c r="H88" s="304" t="s">
        <v>9</v>
      </c>
      <c r="I88" s="305" t="s">
        <v>9</v>
      </c>
      <c r="J88" s="243">
        <v>10</v>
      </c>
      <c r="K88" s="244"/>
      <c r="L88" s="244">
        <f>AVERAGE(L80:L87)</f>
        <v>0.203</v>
      </c>
      <c r="M88" s="244">
        <f>AVERAGE(M80:M87)</f>
        <v>0.01</v>
      </c>
      <c r="N88" s="244">
        <f>AVERAGE(N80:N87)</f>
        <v>0.001</v>
      </c>
      <c r="O88" s="244">
        <f>AVERAGE(O80:O87)</f>
        <v>0.29071428571428565</v>
      </c>
      <c r="P88" s="244">
        <f>AVERAGE(P80:P87)</f>
        <v>0.4224</v>
      </c>
      <c r="Q88" s="245"/>
      <c r="R88" s="108"/>
      <c r="S88" s="20"/>
      <c r="T88" s="20"/>
      <c r="U88" s="20"/>
      <c r="V88" s="20"/>
      <c r="W88" s="20"/>
      <c r="X88" s="20"/>
      <c r="Y88" s="20"/>
      <c r="Z88" s="20"/>
    </row>
    <row r="89" spans="1:26" ht="15">
      <c r="A89" s="195">
        <v>34</v>
      </c>
      <c r="B89" s="308" t="s">
        <v>37</v>
      </c>
      <c r="C89" s="294">
        <f t="shared" si="0"/>
        <v>0</v>
      </c>
      <c r="D89" s="295"/>
      <c r="E89" s="296"/>
      <c r="F89" s="294"/>
      <c r="G89" s="297" t="s">
        <v>9</v>
      </c>
      <c r="H89" s="297" t="s">
        <v>9</v>
      </c>
      <c r="I89" s="298" t="s">
        <v>9</v>
      </c>
      <c r="J89" s="240"/>
      <c r="K89" s="241"/>
      <c r="L89" s="241"/>
      <c r="M89" s="241"/>
      <c r="N89" s="241"/>
      <c r="O89" s="241"/>
      <c r="P89" s="241"/>
      <c r="Q89" s="242"/>
      <c r="R89" s="106"/>
      <c r="S89" s="20"/>
      <c r="T89" s="20"/>
      <c r="U89" s="20"/>
      <c r="V89" s="20"/>
      <c r="W89" s="20"/>
      <c r="X89" s="20"/>
      <c r="Y89" s="20"/>
      <c r="Z89" s="20"/>
    </row>
    <row r="90" spans="1:26" ht="15">
      <c r="A90" s="195">
        <v>35</v>
      </c>
      <c r="B90" s="293" t="s">
        <v>38</v>
      </c>
      <c r="C90" s="294">
        <f t="shared" si="0"/>
        <v>0</v>
      </c>
      <c r="D90" s="295">
        <v>0.05</v>
      </c>
      <c r="E90" s="296">
        <v>0</v>
      </c>
      <c r="F90" s="294">
        <v>0.05</v>
      </c>
      <c r="G90" s="297" t="s">
        <v>9</v>
      </c>
      <c r="H90" s="297" t="s">
        <v>9</v>
      </c>
      <c r="I90" s="298" t="s">
        <v>9</v>
      </c>
      <c r="J90" s="240">
        <v>20.8</v>
      </c>
      <c r="K90" s="241" t="s">
        <v>13</v>
      </c>
      <c r="L90" s="241">
        <v>0.002</v>
      </c>
      <c r="M90" s="241"/>
      <c r="N90" s="241"/>
      <c r="O90" s="241">
        <v>2.02</v>
      </c>
      <c r="P90" s="241">
        <v>0.11200000000000002</v>
      </c>
      <c r="Q90" s="242"/>
      <c r="R90" s="107" t="s">
        <v>13</v>
      </c>
      <c r="S90" s="20"/>
      <c r="T90" s="20"/>
      <c r="U90" s="20"/>
      <c r="V90" s="20"/>
      <c r="W90" s="20"/>
      <c r="X90" s="20"/>
      <c r="Y90" s="20"/>
      <c r="Z90" s="20"/>
    </row>
    <row r="91" spans="1:26" ht="15">
      <c r="A91" s="195">
        <v>36</v>
      </c>
      <c r="B91" s="293" t="s">
        <v>39</v>
      </c>
      <c r="C91" s="294">
        <f t="shared" si="0"/>
        <v>0</v>
      </c>
      <c r="D91" s="295">
        <v>0.025</v>
      </c>
      <c r="E91" s="296"/>
      <c r="F91" s="294">
        <v>0.03</v>
      </c>
      <c r="G91" s="297" t="s">
        <v>9</v>
      </c>
      <c r="H91" s="297" t="s">
        <v>9</v>
      </c>
      <c r="I91" s="298" t="s">
        <v>9</v>
      </c>
      <c r="J91" s="240">
        <v>57</v>
      </c>
      <c r="K91" s="241" t="s">
        <v>13</v>
      </c>
      <c r="L91" s="241">
        <v>0.969</v>
      </c>
      <c r="M91" s="241"/>
      <c r="N91" s="241"/>
      <c r="O91" s="241">
        <v>0.704</v>
      </c>
      <c r="P91" s="241">
        <v>0.10200000000000001</v>
      </c>
      <c r="Q91" s="242"/>
      <c r="R91" s="107" t="s">
        <v>12</v>
      </c>
      <c r="S91" s="20"/>
      <c r="T91" s="20"/>
      <c r="U91" s="20"/>
      <c r="V91" s="20"/>
      <c r="W91" s="20"/>
      <c r="X91" s="20"/>
      <c r="Y91" s="20"/>
      <c r="Z91" s="20"/>
    </row>
    <row r="92" spans="1:26" ht="15">
      <c r="A92" s="195">
        <v>37</v>
      </c>
      <c r="B92" s="293" t="s">
        <v>40</v>
      </c>
      <c r="C92" s="294">
        <f t="shared" si="0"/>
        <v>0</v>
      </c>
      <c r="D92" s="295">
        <v>0.015</v>
      </c>
      <c r="E92" s="296">
        <v>0.195</v>
      </c>
      <c r="F92" s="294">
        <v>0.1</v>
      </c>
      <c r="G92" s="297" t="s">
        <v>9</v>
      </c>
      <c r="H92" s="297" t="s">
        <v>9</v>
      </c>
      <c r="I92" s="298" t="s">
        <v>9</v>
      </c>
      <c r="J92" s="240">
        <v>9.1</v>
      </c>
      <c r="K92" s="241" t="s">
        <v>12</v>
      </c>
      <c r="L92" s="241"/>
      <c r="M92" s="241"/>
      <c r="N92" s="241"/>
      <c r="O92" s="241"/>
      <c r="P92" s="241"/>
      <c r="Q92" s="242"/>
      <c r="R92" s="107"/>
      <c r="S92" s="20"/>
      <c r="T92" s="20"/>
      <c r="U92" s="20"/>
      <c r="V92" s="20"/>
      <c r="W92" s="20"/>
      <c r="X92" s="20"/>
      <c r="Y92" s="20"/>
      <c r="Z92" s="20"/>
    </row>
    <row r="93" spans="1:26" ht="15">
      <c r="A93" s="195">
        <v>38</v>
      </c>
      <c r="B93" s="293" t="s">
        <v>41</v>
      </c>
      <c r="C93" s="294">
        <f t="shared" si="0"/>
        <v>0</v>
      </c>
      <c r="D93" s="295">
        <v>0.015</v>
      </c>
      <c r="E93" s="296">
        <v>0.185</v>
      </c>
      <c r="F93" s="294">
        <v>0.125</v>
      </c>
      <c r="G93" s="297" t="s">
        <v>9</v>
      </c>
      <c r="H93" s="297" t="s">
        <v>9</v>
      </c>
      <c r="I93" s="298" t="s">
        <v>9</v>
      </c>
      <c r="J93" s="240">
        <v>8.5</v>
      </c>
      <c r="K93" s="241" t="s">
        <v>14</v>
      </c>
      <c r="L93" s="241">
        <v>0.97</v>
      </c>
      <c r="M93" s="241">
        <v>0.14</v>
      </c>
      <c r="N93" s="241"/>
      <c r="O93" s="241">
        <v>0.59</v>
      </c>
      <c r="P93" s="241">
        <v>0.093</v>
      </c>
      <c r="Q93" s="242"/>
      <c r="R93" s="107" t="s">
        <v>14</v>
      </c>
      <c r="S93" s="20"/>
      <c r="T93" s="20"/>
      <c r="U93" s="20"/>
      <c r="V93" s="20"/>
      <c r="W93" s="20"/>
      <c r="X93" s="20"/>
      <c r="Y93" s="20"/>
      <c r="Z93" s="20"/>
    </row>
    <row r="94" spans="1:26" ht="15">
      <c r="A94" s="195">
        <v>39</v>
      </c>
      <c r="B94" s="293" t="s">
        <v>42</v>
      </c>
      <c r="C94" s="294">
        <f t="shared" si="0"/>
        <v>0</v>
      </c>
      <c r="D94" s="295">
        <v>0.03</v>
      </c>
      <c r="E94" s="296">
        <v>0</v>
      </c>
      <c r="F94" s="294">
        <v>0</v>
      </c>
      <c r="G94" s="297" t="s">
        <v>9</v>
      </c>
      <c r="H94" s="297" t="s">
        <v>9</v>
      </c>
      <c r="I94" s="298" t="s">
        <v>9</v>
      </c>
      <c r="J94" s="240">
        <v>15.1</v>
      </c>
      <c r="K94" s="241" t="s">
        <v>14</v>
      </c>
      <c r="L94" s="241">
        <v>0.004</v>
      </c>
      <c r="M94" s="241"/>
      <c r="N94" s="241"/>
      <c r="O94" s="241">
        <v>0.891</v>
      </c>
      <c r="P94" s="241">
        <v>0.005</v>
      </c>
      <c r="Q94" s="242"/>
      <c r="R94" s="107" t="s">
        <v>14</v>
      </c>
      <c r="S94" s="20"/>
      <c r="T94" s="20"/>
      <c r="U94" s="20"/>
      <c r="V94" s="20"/>
      <c r="W94" s="20"/>
      <c r="X94" s="20"/>
      <c r="Y94" s="20"/>
      <c r="Z94" s="20"/>
    </row>
    <row r="95" spans="1:26" ht="15">
      <c r="A95" s="195">
        <v>40</v>
      </c>
      <c r="B95" s="293" t="s">
        <v>43</v>
      </c>
      <c r="C95" s="294">
        <f t="shared" si="0"/>
        <v>0</v>
      </c>
      <c r="D95" s="295">
        <v>0.03</v>
      </c>
      <c r="E95" s="296">
        <v>0</v>
      </c>
      <c r="F95" s="294">
        <v>0</v>
      </c>
      <c r="G95" s="297" t="s">
        <v>9</v>
      </c>
      <c r="H95" s="297" t="s">
        <v>9</v>
      </c>
      <c r="I95" s="298" t="s">
        <v>9</v>
      </c>
      <c r="J95" s="240">
        <v>12.2</v>
      </c>
      <c r="K95" s="241" t="s">
        <v>14</v>
      </c>
      <c r="L95" s="241">
        <v>0.002</v>
      </c>
      <c r="M95" s="241"/>
      <c r="N95" s="241">
        <v>0.001</v>
      </c>
      <c r="O95" s="241">
        <v>0.662</v>
      </c>
      <c r="P95" s="241">
        <v>0.004</v>
      </c>
      <c r="Q95" s="242"/>
      <c r="R95" s="107" t="s">
        <v>14</v>
      </c>
      <c r="S95" s="20"/>
      <c r="T95" s="20"/>
      <c r="U95" s="20"/>
      <c r="V95" s="20"/>
      <c r="W95" s="20"/>
      <c r="X95" s="20"/>
      <c r="Y95" s="20"/>
      <c r="Z95" s="20"/>
    </row>
    <row r="96" spans="1:26" ht="15.75" thickBot="1">
      <c r="A96" s="195">
        <v>41</v>
      </c>
      <c r="B96" s="299" t="s">
        <v>130</v>
      </c>
      <c r="C96" s="300">
        <f t="shared" si="0"/>
        <v>0</v>
      </c>
      <c r="D96" s="301">
        <f>AVERAGE(D90:D95)</f>
        <v>0.0275</v>
      </c>
      <c r="E96" s="302">
        <f>AVERAGE(E90:E95)</f>
        <v>0.076</v>
      </c>
      <c r="F96" s="303">
        <f>AVERAGE(F90:F95)</f>
        <v>0.050833333333333335</v>
      </c>
      <c r="G96" s="304" t="s">
        <v>9</v>
      </c>
      <c r="H96" s="304" t="s">
        <v>9</v>
      </c>
      <c r="I96" s="305" t="s">
        <v>9</v>
      </c>
      <c r="J96" s="243">
        <v>10</v>
      </c>
      <c r="K96" s="244"/>
      <c r="L96" s="244">
        <f>AVERAGE(L90:L95)</f>
        <v>0.38939999999999997</v>
      </c>
      <c r="M96" s="244">
        <f>AVERAGE(M90:M95)</f>
        <v>0.14</v>
      </c>
      <c r="N96" s="244">
        <f>AVERAGE(N90:N95)</f>
        <v>0.001</v>
      </c>
      <c r="O96" s="244">
        <f>AVERAGE(O90:O95)</f>
        <v>0.9734</v>
      </c>
      <c r="P96" s="244">
        <f>AVERAGE(P90:P95)</f>
        <v>0.0632</v>
      </c>
      <c r="Q96" s="245"/>
      <c r="R96" s="108"/>
      <c r="S96" s="20"/>
      <c r="T96" s="20"/>
      <c r="U96" s="20"/>
      <c r="V96" s="20"/>
      <c r="W96" s="20"/>
      <c r="X96" s="20"/>
      <c r="Y96" s="20"/>
      <c r="Z96" s="20"/>
    </row>
    <row r="97" spans="1:26" ht="15">
      <c r="A97" s="195">
        <v>42</v>
      </c>
      <c r="B97" s="308" t="s">
        <v>44</v>
      </c>
      <c r="C97" s="294">
        <f t="shared" si="0"/>
        <v>0</v>
      </c>
      <c r="D97" s="295"/>
      <c r="E97" s="296"/>
      <c r="F97" s="294"/>
      <c r="G97" s="297" t="s">
        <v>9</v>
      </c>
      <c r="H97" s="297" t="s">
        <v>9</v>
      </c>
      <c r="I97" s="298" t="s">
        <v>9</v>
      </c>
      <c r="J97" s="240"/>
      <c r="K97" s="241"/>
      <c r="L97" s="241"/>
      <c r="M97" s="241"/>
      <c r="N97" s="241"/>
      <c r="O97" s="241"/>
      <c r="P97" s="241"/>
      <c r="Q97" s="242"/>
      <c r="R97" s="106"/>
      <c r="S97" s="20"/>
      <c r="T97" s="20"/>
      <c r="U97" s="20"/>
      <c r="V97" s="20"/>
      <c r="W97" s="20"/>
      <c r="X97" s="20"/>
      <c r="Y97" s="20"/>
      <c r="Z97" s="20"/>
    </row>
    <row r="98" spans="1:26" ht="15">
      <c r="A98" s="195">
        <v>43</v>
      </c>
      <c r="B98" s="293" t="s">
        <v>58</v>
      </c>
      <c r="C98" s="294">
        <f t="shared" si="0"/>
        <v>0</v>
      </c>
      <c r="D98" s="295">
        <v>0.01</v>
      </c>
      <c r="E98" s="296">
        <v>0</v>
      </c>
      <c r="F98" s="294">
        <v>0</v>
      </c>
      <c r="G98" s="297" t="s">
        <v>9</v>
      </c>
      <c r="H98" s="297" t="s">
        <v>9</v>
      </c>
      <c r="I98" s="298" t="s">
        <v>9</v>
      </c>
      <c r="J98" s="240">
        <v>0.05</v>
      </c>
      <c r="K98" s="241" t="s">
        <v>12</v>
      </c>
      <c r="L98" s="241"/>
      <c r="M98" s="241"/>
      <c r="N98" s="241"/>
      <c r="O98" s="241"/>
      <c r="P98" s="241"/>
      <c r="Q98" s="242"/>
      <c r="R98" s="106"/>
      <c r="S98" s="20"/>
      <c r="T98" s="20"/>
      <c r="U98" s="20"/>
      <c r="V98" s="20"/>
      <c r="W98" s="20"/>
      <c r="X98" s="20"/>
      <c r="Y98" s="20"/>
      <c r="Z98" s="20"/>
    </row>
    <row r="99" spans="1:26" ht="15.75" thickBot="1">
      <c r="A99" s="195">
        <v>44</v>
      </c>
      <c r="B99" s="299" t="s">
        <v>131</v>
      </c>
      <c r="C99" s="300">
        <f t="shared" si="0"/>
        <v>0</v>
      </c>
      <c r="D99" s="301">
        <f>AVERAGE(D98)</f>
        <v>0.01</v>
      </c>
      <c r="E99" s="302">
        <f>AVERAGE(E98)</f>
        <v>0</v>
      </c>
      <c r="F99" s="303">
        <f>AVERAGE(F98)</f>
        <v>0</v>
      </c>
      <c r="G99" s="304" t="s">
        <v>9</v>
      </c>
      <c r="H99" s="304" t="s">
        <v>9</v>
      </c>
      <c r="I99" s="305" t="s">
        <v>9</v>
      </c>
      <c r="J99" s="243">
        <v>10</v>
      </c>
      <c r="K99" s="244"/>
      <c r="L99" s="244"/>
      <c r="M99" s="244"/>
      <c r="N99" s="244"/>
      <c r="O99" s="244"/>
      <c r="P99" s="244"/>
      <c r="Q99" s="245"/>
      <c r="R99" s="109"/>
      <c r="S99" s="20"/>
      <c r="T99" s="20"/>
      <c r="U99" s="20"/>
      <c r="V99" s="20"/>
      <c r="W99" s="20"/>
      <c r="X99" s="20"/>
      <c r="Y99" s="20"/>
      <c r="Z99" s="20"/>
    </row>
    <row r="100" spans="1:26" ht="15.75" thickBot="1">
      <c r="A100" s="195">
        <v>45</v>
      </c>
      <c r="B100" s="309" t="s">
        <v>116</v>
      </c>
      <c r="C100" s="300">
        <f t="shared" si="0"/>
        <v>0</v>
      </c>
      <c r="D100" s="310">
        <f>AVERAGE(D98:D99,D90:D96,D80:D88,D58:D78)</f>
        <v>0.022491506410256417</v>
      </c>
      <c r="E100" s="311">
        <f>AVERAGE(E98:E99,E90:E96,E80:E88,E58:E78)</f>
        <v>0.09802088554720134</v>
      </c>
      <c r="F100" s="312">
        <f>AVERAGE(F98:F99,F90:F96,F80:F88,F58:F78)</f>
        <v>0.12714623730378574</v>
      </c>
      <c r="G100" s="311" t="s">
        <v>9</v>
      </c>
      <c r="H100" s="311" t="s">
        <v>9</v>
      </c>
      <c r="I100" s="313" t="s">
        <v>9</v>
      </c>
      <c r="J100" s="246">
        <v>10</v>
      </c>
      <c r="K100" s="249"/>
      <c r="L100" s="247">
        <v>0.0002</v>
      </c>
      <c r="M100" s="247">
        <v>0.0002</v>
      </c>
      <c r="N100" s="247">
        <v>0.0002</v>
      </c>
      <c r="O100" s="247">
        <v>0.0002</v>
      </c>
      <c r="P100" s="247">
        <v>0.0002</v>
      </c>
      <c r="Q100" s="248">
        <v>0.0002</v>
      </c>
      <c r="R100" s="110"/>
      <c r="S100" s="20"/>
      <c r="T100" s="20"/>
      <c r="U100" s="20"/>
      <c r="V100" s="20"/>
      <c r="W100" s="20"/>
      <c r="X100" s="20"/>
      <c r="Y100" s="20"/>
      <c r="Z100" s="20"/>
    </row>
    <row r="101" spans="1:26" ht="15.75" thickBot="1">
      <c r="A101" s="195">
        <v>46</v>
      </c>
      <c r="B101" s="314" t="s">
        <v>123</v>
      </c>
      <c r="C101" s="300">
        <f t="shared" si="0"/>
        <v>0</v>
      </c>
      <c r="D101" s="315">
        <v>0</v>
      </c>
      <c r="E101" s="316">
        <v>0</v>
      </c>
      <c r="F101" s="317">
        <v>0</v>
      </c>
      <c r="G101" s="311" t="s">
        <v>9</v>
      </c>
      <c r="H101" s="311" t="s">
        <v>9</v>
      </c>
      <c r="I101" s="313" t="s">
        <v>9</v>
      </c>
      <c r="J101" s="246">
        <v>10</v>
      </c>
      <c r="K101" s="249"/>
      <c r="L101" s="247">
        <v>3.3E-05</v>
      </c>
      <c r="M101" s="247">
        <v>3.3E-05</v>
      </c>
      <c r="N101" s="247">
        <v>3.3E-05</v>
      </c>
      <c r="O101" s="247">
        <v>3.3E-05</v>
      </c>
      <c r="P101" s="247">
        <v>3.3E-05</v>
      </c>
      <c r="Q101" s="248">
        <v>3.3E-05</v>
      </c>
      <c r="R101" s="110"/>
      <c r="S101" s="20"/>
      <c r="T101" s="20"/>
      <c r="U101" s="20"/>
      <c r="V101" s="20"/>
      <c r="W101" s="20"/>
      <c r="X101" s="20"/>
      <c r="Y101" s="20"/>
      <c r="Z101" s="20"/>
    </row>
    <row r="102" spans="1:26" s="6" customFormat="1" ht="15">
      <c r="A102" s="144"/>
      <c r="B102" s="33"/>
      <c r="C102" s="34"/>
      <c r="D102" s="35"/>
      <c r="E102" s="35"/>
      <c r="F102" s="35"/>
      <c r="G102" s="36"/>
      <c r="H102" s="36"/>
      <c r="I102" s="36"/>
      <c r="J102" s="37"/>
      <c r="K102" s="38"/>
      <c r="L102" s="39"/>
      <c r="M102" s="39"/>
      <c r="N102" s="39"/>
      <c r="O102" s="39"/>
      <c r="P102" s="39"/>
      <c r="Q102" s="39"/>
      <c r="R102" s="15"/>
      <c r="S102" s="20"/>
      <c r="T102" s="20"/>
      <c r="U102" s="20"/>
      <c r="V102" s="20"/>
      <c r="W102" s="20"/>
      <c r="X102" s="20"/>
      <c r="Y102" s="20"/>
      <c r="Z102" s="20"/>
    </row>
    <row r="103" spans="2:26" ht="15.75" thickBot="1">
      <c r="B103" s="40" t="s">
        <v>87</v>
      </c>
      <c r="C103" s="41"/>
      <c r="D103" s="11"/>
      <c r="E103" s="11"/>
      <c r="F103" s="11"/>
      <c r="G103" s="10"/>
      <c r="H103" s="10"/>
      <c r="I103" s="10"/>
      <c r="J103" s="10"/>
      <c r="K103" s="10"/>
      <c r="L103" s="10"/>
      <c r="M103" s="10"/>
      <c r="N103" s="10"/>
      <c r="O103" s="10"/>
      <c r="P103" s="10"/>
      <c r="Q103" s="10"/>
      <c r="R103" s="10"/>
      <c r="S103" s="20"/>
      <c r="T103" s="20"/>
      <c r="U103" s="20"/>
      <c r="V103" s="20"/>
      <c r="W103" s="20"/>
      <c r="X103" s="20"/>
      <c r="Y103" s="20"/>
      <c r="Z103" s="20"/>
    </row>
    <row r="104" spans="2:26" ht="15.75" customHeight="1" thickBot="1">
      <c r="B104" s="42"/>
      <c r="C104" s="387" t="s">
        <v>84</v>
      </c>
      <c r="D104" s="384" t="s">
        <v>85</v>
      </c>
      <c r="E104" s="385"/>
      <c r="F104" s="385"/>
      <c r="G104" s="385"/>
      <c r="H104" s="385"/>
      <c r="I104" s="386"/>
      <c r="J104" s="384" t="s">
        <v>86</v>
      </c>
      <c r="K104" s="385"/>
      <c r="L104" s="385"/>
      <c r="M104" s="385"/>
      <c r="N104" s="385"/>
      <c r="O104" s="385"/>
      <c r="P104" s="386"/>
      <c r="Q104" s="43"/>
      <c r="R104" s="10"/>
      <c r="S104" s="20"/>
      <c r="T104" s="20"/>
      <c r="U104" s="20"/>
      <c r="V104" s="20"/>
      <c r="W104" s="20"/>
      <c r="X104" s="20"/>
      <c r="Y104" s="20"/>
      <c r="Z104" s="20"/>
    </row>
    <row r="105" spans="2:26" ht="15.75" thickBot="1">
      <c r="B105" s="44" t="s">
        <v>1</v>
      </c>
      <c r="C105" s="388"/>
      <c r="D105" s="45" t="s">
        <v>6</v>
      </c>
      <c r="E105" s="45" t="s">
        <v>3</v>
      </c>
      <c r="F105" s="32" t="s">
        <v>7</v>
      </c>
      <c r="G105" s="46" t="s">
        <v>119</v>
      </c>
      <c r="H105" s="47" t="s">
        <v>120</v>
      </c>
      <c r="I105" s="48" t="s">
        <v>121</v>
      </c>
      <c r="J105" s="49" t="s">
        <v>81</v>
      </c>
      <c r="K105" s="47" t="s">
        <v>3</v>
      </c>
      <c r="L105" s="47" t="s">
        <v>4</v>
      </c>
      <c r="M105" s="47" t="s">
        <v>5</v>
      </c>
      <c r="N105" s="47" t="s">
        <v>6</v>
      </c>
      <c r="O105" s="47" t="s">
        <v>7</v>
      </c>
      <c r="P105" s="48" t="s">
        <v>8</v>
      </c>
      <c r="Q105" s="10"/>
      <c r="R105" s="10"/>
      <c r="S105" s="20"/>
      <c r="T105" s="20"/>
      <c r="U105" s="20"/>
      <c r="V105" s="20"/>
      <c r="W105" s="20"/>
      <c r="X105" s="20"/>
      <c r="Y105" s="20"/>
      <c r="Z105" s="20"/>
    </row>
    <row r="106" spans="2:26" ht="15">
      <c r="B106" s="50" t="s">
        <v>35</v>
      </c>
      <c r="C106" s="222">
        <f>SUM(C58:C78)</f>
        <v>0</v>
      </c>
      <c r="D106" s="225">
        <f>SUM($C$58*D58,$C$59*D59,$C$60*D60,$C$61*D61,$C$62*D62,$C$63*D63,$C$64*D64,$C$65*D65,$C$66*D66,$C$67*D67,$C$68*D68,$C$69*D69,$C$70*D70,$C$71*D71,$C$72*D72,$C$73*D73,$C$74*D74,$C$75*D75,$C$76*D76,$C$77*D77,$C$78*D78)</f>
        <v>0</v>
      </c>
      <c r="E106" s="225">
        <f>SUM($C$58*E58,$C$59*E59,$C$60*E60,$C$61*E61,$C$62*E62,$C$63*E63,$C$64*E64,$C$65*E65,$C$66*E66,$C$67*E67,$C$68*E68,$C$69*E69,$C$70*E70,$C$71*E71,$C$72*E72,$C$73*E73,$C$74*E74,$C$75*E75,$C$76*E76,$C$77*E77,$C$78*E78)</f>
        <v>0</v>
      </c>
      <c r="F106" s="226">
        <f>SUM($C$58*F58,$C$59*F59,$C$60*F60,$C$61*F61,$C$62*F62,$C$63*F63,$C$64*F64,$C$65*F65,$C$66*F66,$C$67*F67,$C$68*F68,$C$69*F69,$C$70*F70,$C$71*F71,$C$72*F72,$C$73*F73,$C$74*F74,$C$75*F75,$C$76*F76,$C$77*F77,$C$78*F78)</f>
        <v>0</v>
      </c>
      <c r="G106" s="226" t="s">
        <v>9</v>
      </c>
      <c r="H106" s="226" t="s">
        <v>9</v>
      </c>
      <c r="I106" s="227" t="s">
        <v>9</v>
      </c>
      <c r="J106" s="228">
        <f>SUM($C$58*J58,$C$59*J59,$C$60*J60,$C$61*J61,$C$62*J62,$C$63*J63,$C$64*J64,$C$65*J65,$C$66*J66,$C$67*J67,$C$68*J68,$C$69*J69,$C$70*J70,$C$71*J71,$C$72*J72,$C$73*J73,$C$74*J74,$C$75*J75,$C$76*J76,$C$77*J77,$C$78*J78)*(1-'Input-Output'!F27)</f>
        <v>0</v>
      </c>
      <c r="K106" s="225">
        <f>SUM($C$58*L58,$C$59*L59,$C$60*L60,$C$61*L61,$C$62*L62,$C$63*L63,$C$64*L64,$C$65*L65,$C$66*L66,$C$67*L67,$C$68*L68,$C$69*L69,$C$70*L70,$C$71*L71,$C$72*L72,$C$73*L73,$C$74*L74,$C$75*L75,$C$76*L76,$C$77*L77,$C$78*L78)*(1-'Input-Output'!F27)</f>
        <v>0</v>
      </c>
      <c r="L106" s="225">
        <f>SUM($C$58*M58,$C$59*M59,$C$60*M60,$C$61*M61,$C$62*M62,$C$63*M63,$C$64*M64,$C$65*M65,$C$66*M66,$C$67*M67,$C$68*M68,$C$69*M69,$C$70*M70,$C$71*M71,$C$72*M72,$C$73*M73,$C$74*M74,$C$75*M75,$C$76*M76,$C$77*M77,$C$78*M78)*(1-'Input-Output'!F27)</f>
        <v>0</v>
      </c>
      <c r="M106" s="225">
        <f>SUM($C$58*N58,$C$59*N59,$C$60*N60,$C$61*N61,$C$62*N62,$C$63*N63,$C$64*N64,$C$65*N65,$C$66*N66,$C$67*N67,$C$68*N68,$C$69*N69,$C$70*N70,$C$71*N71,$C$72*N72,$C$73*N73,$C$74*N74,$C$75*N75,$C$76*N76,$C$77*N77,$C$78*N78)*(1-'Input-Output'!F27)</f>
        <v>0</v>
      </c>
      <c r="N106" s="225">
        <f>SUM($C$58*O58,$C$59*O59,$C$60*O60,$C$61*O61,$C$62*O62,$C$63*O63,$C$64*O64,$C$65*O65,$C$66*O66,$C$67*O67,$C$68*O68,$C$69*O69,$C$70*O70,$C$71*O71,$C$72*O72,$C$73*O73,$C$74*O74,$C$75*O75,$C$76*O76,$C$77*O77,$C$78*O78)*(1-'Input-Output'!F27)</f>
        <v>0</v>
      </c>
      <c r="O106" s="225">
        <f>SUM($C$58*P58,$C$59*P59,$C$60*P60,$C$61*P61,$C$62*P62,$C$63*P63,$C$64*P64,$C$65*P65,$C$66*P66,$C$67*P67,$C$68*P68,$C$69*P69,$C$70*P70,$C$71*P71,$C$72*P72,$C$73*P73,$C$74*P74,$C$75*P75,$C$76*P76,$C$77*P77,$C$78*P78)*(1-'Input-Output'!F27)</f>
        <v>0</v>
      </c>
      <c r="P106" s="229">
        <f>SUM($C$58*Q58,$C$59*Q59,$C$60*Q60,$C$61*Q61,$C$62*Q62,$C$63*Q63,$C$64*Q64,$C$65*Q65,$C$66*Q66,$C$67*Q67,$C$68*Q68,$C$69*Q69,$C$70*Q70,$C$71*Q71,$C$72*Q72,$C$73*Q73,$C$74*Q74,$C$75*Q75,$C$76*Q76,$C$77*Q77,$C$78*Q78)*(1-'Input-Output'!F27)</f>
        <v>0</v>
      </c>
      <c r="Q106" s="10"/>
      <c r="R106" s="10"/>
      <c r="S106" s="20"/>
      <c r="T106" s="20"/>
      <c r="U106" s="20"/>
      <c r="V106" s="20"/>
      <c r="W106" s="20"/>
      <c r="X106" s="20"/>
      <c r="Y106" s="20"/>
      <c r="Z106" s="20"/>
    </row>
    <row r="107" spans="2:26" ht="15">
      <c r="B107" s="51" t="s">
        <v>36</v>
      </c>
      <c r="C107" s="223">
        <f>SUM(C80:C88)</f>
        <v>0</v>
      </c>
      <c r="D107" s="230">
        <f>SUM($C$80*D80,$C$81*D81,$C$82*D82,$C$83*D83,$C84*D84,$C$85*D85,$C$86*D86,$C$87*D87,$C$88*D88)</f>
        <v>0</v>
      </c>
      <c r="E107" s="230">
        <f>SUM($C$80*E80,$C$81*E81,$C$82*E82,$C$83*E83,$C84*E84,$C$85*E85,$C$86*E86,$C$87*E87,$C$88*E88)</f>
        <v>0</v>
      </c>
      <c r="F107" s="230">
        <f>SUM($C$80*F80,$C$81*F81,$C$82*F82,$C$83*F83,$C84*F84,$C$85*F85,$C$86*F86,$C$87*F87,$C$88*F88)</f>
        <v>0</v>
      </c>
      <c r="G107" s="231" t="s">
        <v>9</v>
      </c>
      <c r="H107" s="231" t="s">
        <v>9</v>
      </c>
      <c r="I107" s="232" t="s">
        <v>9</v>
      </c>
      <c r="J107" s="233">
        <f>SUM($C$80*J80,$C$81*J81,$C$82*J82,$C$83*J83,$C$84*J84,$C$85*J85,$C$86*J86,$C$87*J87,$C$88*J88)*(1-'Input-Output'!F27)</f>
        <v>0</v>
      </c>
      <c r="K107" s="230">
        <f>SUM($C$80*L80,$C$81*L81,$C$82*L82,$C$83*L83,$C$84*L84,$C$85*L85,$C$86*L86,$C$87*L87,$C$88*L88)*(1-'Input-Output'!F27)</f>
        <v>0</v>
      </c>
      <c r="L107" s="230">
        <f>SUM($C$80*M80,$C$81*M81,$C$82*M82,$C$83*M83,$C$84*M84,$C$85*M85,$C$86*M86,$C$87*M87,$C$88*M88)*(1-'Input-Output'!G27)</f>
        <v>0</v>
      </c>
      <c r="M107" s="230">
        <f>SUM($C$80*N80,$C$81*N81,$C$82*N82,$C$83*N83,$C$84*N84,$C$85*N85,$C$86*N86,$C$87*N87,$C$88*N88)*(1-'Input-Output'!H27)</f>
        <v>0</v>
      </c>
      <c r="N107" s="230">
        <f>SUM($C$80*O80,$C$81*O81,$C$82*O82,$C$83*O83,$C$84*O84,$C$85*O85,$C$86*O86,$C$87*O87,$C$88*O88)*(1-'Input-Output'!I27)</f>
        <v>0</v>
      </c>
      <c r="O107" s="230">
        <f>SUM($C$80*P80,$C$81*P81,$C$82*P82,$C$83*P83,$C$84*P84,$C$85*P85,$C$86*P86,$C$87*P87,$C$88*P88)*(1-'Input-Output'!J27)</f>
        <v>0</v>
      </c>
      <c r="P107" s="230">
        <f>SUM($C$80*Q80,$C$81*Q81,$C$82*Q82,$C$83*Q83,$C$84*Q84,$C$85*Q85,$C$86*Q86,$C$87*Q87,$C$88*Q88)*(1-'Input-Output'!K27)</f>
        <v>0</v>
      </c>
      <c r="Q107" s="10"/>
      <c r="R107" s="10"/>
      <c r="S107" s="20"/>
      <c r="T107" s="20"/>
      <c r="U107" s="20"/>
      <c r="V107" s="20"/>
      <c r="W107" s="20"/>
      <c r="X107" s="20"/>
      <c r="Y107" s="20"/>
      <c r="Z107" s="20"/>
    </row>
    <row r="108" spans="2:26" ht="15">
      <c r="B108" s="51" t="s">
        <v>37</v>
      </c>
      <c r="C108" s="223">
        <f>SUM(C90:C96)</f>
        <v>0</v>
      </c>
      <c r="D108" s="230">
        <f>SUM($C$90*D90,$C$91*D91,$C$92*D92,$C$93*D93,$C$94*D94,$C$95*D95,$C$96*D96)</f>
        <v>0</v>
      </c>
      <c r="E108" s="230">
        <f>SUM($C$90*E90,$C$91*E91,$C$92*E92,$C$93*E93,$C$94*E94,$C$95*E95,$C$96*E96)</f>
        <v>0</v>
      </c>
      <c r="F108" s="231">
        <f>SUM($C$90*F90,$C$91*F91,$C$92*F92,$C$93*F93,$C$94*F94,$C$95*F95,$C$96*F96)</f>
        <v>0</v>
      </c>
      <c r="G108" s="231" t="s">
        <v>9</v>
      </c>
      <c r="H108" s="231" t="s">
        <v>9</v>
      </c>
      <c r="I108" s="232" t="s">
        <v>9</v>
      </c>
      <c r="J108" s="233">
        <f>SUM($C$90*J90,$C$91*J91,$C$92*J92,$C$93*J93,$C$94*J94,$C$95*J95,$C$96*J96)*(1-'Input-Output'!F27)</f>
        <v>0</v>
      </c>
      <c r="K108" s="230">
        <f>SUM($C$90*L90,$C$91*L91,$C$92*L92,$C$93*L93,$C$94*L94,$C$95*L95,$C$96*L96)*(1-'Input-Output'!F27)</f>
        <v>0</v>
      </c>
      <c r="L108" s="230">
        <f>SUM($C$90*M90,$C$91*M91,$C$92*M92,$C$93*M93,$C$94*M94,$C$95*M95,$C$96*M96)*(1-'Input-Output'!F27)</f>
        <v>0</v>
      </c>
      <c r="M108" s="230">
        <f>SUM($C$90*N90,$C$91*N91,$C$92*N92,$C$93*N93,$C$94*N94,$C$95*N95,$C$96*N96)*(1-'Input-Output'!F27)</f>
        <v>0</v>
      </c>
      <c r="N108" s="230">
        <f>SUM($C$90*O90,$C$91*O91,$C$92*O92,$C$93*O93,$C$94*O94,$C$95*O95,$C$96*O96)*(1-'Input-Output'!F27)</f>
        <v>0</v>
      </c>
      <c r="O108" s="230">
        <f>SUM($C$90*P90,$C$91*P91,$C$92*P92,$C$93*P93,$C$94*P94,$C$95*P95,$C$96*P96)*(1-'Input-Output'!F27)</f>
        <v>0</v>
      </c>
      <c r="P108" s="234">
        <f>SUM($C$90*Q90,$C$91*Q91,$C$92*Q92,$C$93*Q93,$C$94*Q94,$C$95*Q95,$C$96*Q96)*(1-'Input-Output'!F27)</f>
        <v>0</v>
      </c>
      <c r="Q108" s="10"/>
      <c r="R108" s="10"/>
      <c r="S108" s="20"/>
      <c r="T108" s="20"/>
      <c r="U108" s="20"/>
      <c r="V108" s="20"/>
      <c r="W108" s="20"/>
      <c r="X108" s="20"/>
      <c r="Y108" s="20"/>
      <c r="Z108" s="20"/>
    </row>
    <row r="109" spans="2:26" ht="15">
      <c r="B109" s="51" t="s">
        <v>44</v>
      </c>
      <c r="C109" s="223">
        <f>SUM(C98:C99)</f>
        <v>0</v>
      </c>
      <c r="D109" s="230">
        <f>SUM($C$98*D98,$C$99*D99)</f>
        <v>0</v>
      </c>
      <c r="E109" s="230">
        <f>SUM($C$98*E98,$C$99*E99)</f>
        <v>0</v>
      </c>
      <c r="F109" s="231">
        <f>SUM($C$98*F98,$C$99*F99)</f>
        <v>0</v>
      </c>
      <c r="G109" s="231" t="s">
        <v>9</v>
      </c>
      <c r="H109" s="231" t="s">
        <v>9</v>
      </c>
      <c r="I109" s="232" t="s">
        <v>9</v>
      </c>
      <c r="J109" s="233">
        <f>SUM($C$98*J98,$C$99*J99)*(1-'Input-Output'!F27)</f>
        <v>0</v>
      </c>
      <c r="K109" s="231">
        <f>SUM($C$98*L98,$C$99*L99)*(1-'Input-Output'!F27)</f>
        <v>0</v>
      </c>
      <c r="L109" s="231">
        <f>SUM($C$98*M98,$C$99*M99)*(1-'Input-Output'!F27)</f>
        <v>0</v>
      </c>
      <c r="M109" s="231">
        <f>SUM($C$98*N98,$C$99*N99)*(1-'Input-Output'!F27)</f>
        <v>0</v>
      </c>
      <c r="N109" s="231">
        <f>SUM($C$98*O98,$C$99*O99)*(1-'Input-Output'!F27)</f>
        <v>0</v>
      </c>
      <c r="O109" s="231">
        <f>SUM($C$98*P98,$C$99*P99)*(1-'Input-Output'!F27)</f>
        <v>0</v>
      </c>
      <c r="P109" s="232">
        <f>SUM($C$98*Q98,$C$99*Q99)*(1-'Input-Output'!F27)</f>
        <v>0</v>
      </c>
      <c r="Q109" s="10"/>
      <c r="R109" s="10"/>
      <c r="S109" s="20"/>
      <c r="T109" s="20"/>
      <c r="U109" s="20"/>
      <c r="V109" s="20"/>
      <c r="W109" s="20"/>
      <c r="X109" s="20"/>
      <c r="Y109" s="20"/>
      <c r="Z109" s="20"/>
    </row>
    <row r="110" spans="2:26" ht="15">
      <c r="B110" s="52" t="s">
        <v>82</v>
      </c>
      <c r="C110" s="223">
        <f>C100</f>
        <v>0</v>
      </c>
      <c r="D110" s="230">
        <f>SUM($C$100*D100)</f>
        <v>0</v>
      </c>
      <c r="E110" s="231">
        <f>SUM($C$100*E100)</f>
        <v>0</v>
      </c>
      <c r="F110" s="231">
        <f>SUM($C$100*F100)</f>
        <v>0</v>
      </c>
      <c r="G110" s="231" t="s">
        <v>9</v>
      </c>
      <c r="H110" s="231" t="s">
        <v>9</v>
      </c>
      <c r="I110" s="232" t="s">
        <v>9</v>
      </c>
      <c r="J110" s="233">
        <f>J100*$C$100*(1-'Input-Output'!F27)</f>
        <v>0</v>
      </c>
      <c r="K110" s="231">
        <f>L100*$C$100*(1-'Input-Output'!F27)</f>
        <v>0</v>
      </c>
      <c r="L110" s="231">
        <f>M100*$C$100*(1-'Input-Output'!F27)</f>
        <v>0</v>
      </c>
      <c r="M110" s="231">
        <f>N100*$C$100*(1-'Input-Output'!F27)</f>
        <v>0</v>
      </c>
      <c r="N110" s="231">
        <f>O100*$C$100*(1-'Input-Output'!F27)</f>
        <v>0</v>
      </c>
      <c r="O110" s="231">
        <f>P100*$C$100*(1-'Input-Output'!F27)</f>
        <v>0</v>
      </c>
      <c r="P110" s="232">
        <f>Q100*$C$100*(1-'Input-Output'!F27)</f>
        <v>0</v>
      </c>
      <c r="Q110" s="10"/>
      <c r="R110" s="10"/>
      <c r="S110" s="20"/>
      <c r="T110" s="20"/>
      <c r="U110" s="20"/>
      <c r="V110" s="20"/>
      <c r="W110" s="20"/>
      <c r="X110" s="20"/>
      <c r="Y110" s="20"/>
      <c r="Z110" s="20"/>
    </row>
    <row r="111" spans="2:26" ht="15.75" thickBot="1">
      <c r="B111" s="53" t="s">
        <v>83</v>
      </c>
      <c r="C111" s="224">
        <f>C101</f>
        <v>0</v>
      </c>
      <c r="D111" s="235">
        <f>$C$101*D101</f>
        <v>0</v>
      </c>
      <c r="E111" s="236">
        <f>$C$101*E101</f>
        <v>0</v>
      </c>
      <c r="F111" s="236">
        <f>$C$101*F101</f>
        <v>0</v>
      </c>
      <c r="G111" s="237" t="s">
        <v>9</v>
      </c>
      <c r="H111" s="237" t="s">
        <v>9</v>
      </c>
      <c r="I111" s="238" t="s">
        <v>9</v>
      </c>
      <c r="J111" s="239">
        <f>J101*$C101*(1-'Input-Output'!F27)</f>
        <v>0</v>
      </c>
      <c r="K111" s="237">
        <f>L101*$C101*(1-'Input-Output'!F27)</f>
        <v>0</v>
      </c>
      <c r="L111" s="237">
        <f>M101*$C101*(1-'Input-Output'!F27)</f>
        <v>0</v>
      </c>
      <c r="M111" s="237">
        <f>N101*$C101*(1-'Input-Output'!F27)</f>
        <v>0</v>
      </c>
      <c r="N111" s="237">
        <f>O101*$C101*(1-'Input-Output'!F27)</f>
        <v>0</v>
      </c>
      <c r="O111" s="237">
        <f>P101*$C101*(1-'Input-Output'!F27)</f>
        <v>0</v>
      </c>
      <c r="P111" s="238">
        <f>Q101*$C101*(1-'Input-Output'!F27)</f>
        <v>0</v>
      </c>
      <c r="Q111" s="10"/>
      <c r="R111" s="10"/>
      <c r="S111" s="20"/>
      <c r="T111" s="20"/>
      <c r="U111" s="20"/>
      <c r="V111" s="20"/>
      <c r="W111" s="20"/>
      <c r="X111" s="20"/>
      <c r="Y111" s="20"/>
      <c r="Z111" s="20"/>
    </row>
    <row r="112" spans="1:26" s="6" customFormat="1" ht="15">
      <c r="A112" s="144"/>
      <c r="B112" s="54" t="s">
        <v>117</v>
      </c>
      <c r="C112" s="11"/>
      <c r="D112" s="11"/>
      <c r="E112" s="11"/>
      <c r="F112" s="11"/>
      <c r="G112" s="11"/>
      <c r="H112" s="11"/>
      <c r="I112" s="11"/>
      <c r="J112" s="11"/>
      <c r="K112" s="11"/>
      <c r="L112" s="11"/>
      <c r="M112" s="11"/>
      <c r="N112" s="11"/>
      <c r="O112" s="11"/>
      <c r="P112" s="11"/>
      <c r="Q112" s="11"/>
      <c r="R112" s="11"/>
      <c r="S112" s="21"/>
      <c r="T112" s="21"/>
      <c r="U112" s="21"/>
      <c r="V112" s="21"/>
      <c r="W112" s="21"/>
      <c r="X112" s="21"/>
      <c r="Y112" s="21"/>
      <c r="Z112" s="21"/>
    </row>
    <row r="113" spans="2:26" ht="15">
      <c r="B113" s="54" t="s">
        <v>118</v>
      </c>
      <c r="C113" s="10"/>
      <c r="D113" s="10"/>
      <c r="E113" s="10"/>
      <c r="F113" s="10"/>
      <c r="G113" s="10"/>
      <c r="H113" s="10"/>
      <c r="I113" s="10"/>
      <c r="J113" s="10"/>
      <c r="K113" s="10"/>
      <c r="L113" s="11"/>
      <c r="M113" s="11"/>
      <c r="N113" s="11"/>
      <c r="O113" s="11"/>
      <c r="P113" s="11"/>
      <c r="Q113" s="11"/>
      <c r="R113" s="11"/>
      <c r="S113" s="21"/>
      <c r="T113" s="21"/>
      <c r="U113" s="21"/>
      <c r="V113" s="21"/>
      <c r="W113" s="21"/>
      <c r="X113" s="21"/>
      <c r="Y113" s="21"/>
      <c r="Z113" s="21"/>
    </row>
    <row r="114" spans="2:26" ht="15">
      <c r="B114" s="54" t="s">
        <v>122</v>
      </c>
      <c r="C114" s="11"/>
      <c r="D114" s="11"/>
      <c r="E114" s="11"/>
      <c r="F114" s="11"/>
      <c r="G114" s="11"/>
      <c r="H114" s="11"/>
      <c r="I114" s="11"/>
      <c r="J114" s="11"/>
      <c r="K114" s="11"/>
      <c r="L114" s="11"/>
      <c r="M114" s="11"/>
      <c r="N114" s="11"/>
      <c r="O114" s="11"/>
      <c r="P114" s="11"/>
      <c r="Q114" s="11"/>
      <c r="R114" s="11"/>
      <c r="S114" s="21"/>
      <c r="T114" s="21"/>
      <c r="U114" s="21"/>
      <c r="V114" s="21"/>
      <c r="W114" s="21"/>
      <c r="X114" s="21"/>
      <c r="Y114" s="21"/>
      <c r="Z114" s="21"/>
    </row>
    <row r="115" spans="2:26" ht="15">
      <c r="B115" s="10" t="s">
        <v>148</v>
      </c>
      <c r="C115" s="11"/>
      <c r="D115" s="11"/>
      <c r="E115" s="11"/>
      <c r="F115" s="11"/>
      <c r="G115" s="11"/>
      <c r="H115" s="11"/>
      <c r="I115" s="11"/>
      <c r="J115" s="11"/>
      <c r="K115" s="11"/>
      <c r="L115" s="11"/>
      <c r="M115" s="11"/>
      <c r="N115" s="11"/>
      <c r="O115" s="11"/>
      <c r="P115" s="11"/>
      <c r="Q115" s="11"/>
      <c r="R115" s="11"/>
      <c r="S115" s="21"/>
      <c r="T115" s="21"/>
      <c r="U115" s="21"/>
      <c r="V115" s="21"/>
      <c r="W115" s="21"/>
      <c r="X115" s="21"/>
      <c r="Y115" s="21"/>
      <c r="Z115" s="21"/>
    </row>
    <row r="116" spans="2:26" ht="15">
      <c r="B116" s="54" t="s">
        <v>127</v>
      </c>
      <c r="C116" s="11"/>
      <c r="D116" s="11"/>
      <c r="E116" s="11"/>
      <c r="F116" s="11"/>
      <c r="G116" s="11"/>
      <c r="H116" s="11"/>
      <c r="I116" s="11"/>
      <c r="J116" s="11"/>
      <c r="K116" s="11"/>
      <c r="L116" s="11"/>
      <c r="M116" s="11"/>
      <c r="N116" s="11"/>
      <c r="O116" s="11"/>
      <c r="P116" s="11"/>
      <c r="Q116" s="11"/>
      <c r="R116" s="11"/>
      <c r="S116" s="21"/>
      <c r="T116" s="21"/>
      <c r="U116" s="21"/>
      <c r="V116" s="21"/>
      <c r="W116" s="21"/>
      <c r="X116" s="21"/>
      <c r="Y116" s="21"/>
      <c r="Z116" s="21"/>
    </row>
    <row r="117" spans="2:26" ht="28.5" customHeight="1">
      <c r="B117" s="383" t="s">
        <v>132</v>
      </c>
      <c r="C117" s="383"/>
      <c r="D117" s="383"/>
      <c r="E117" s="383"/>
      <c r="F117" s="383"/>
      <c r="G117" s="383"/>
      <c r="H117" s="383"/>
      <c r="I117" s="383"/>
      <c r="J117" s="383"/>
      <c r="K117" s="383"/>
      <c r="L117" s="383"/>
      <c r="M117" s="383"/>
      <c r="N117" s="383"/>
      <c r="O117" s="383"/>
      <c r="P117" s="383"/>
      <c r="Q117" s="383"/>
      <c r="R117" s="383"/>
      <c r="S117" s="21"/>
      <c r="T117" s="21"/>
      <c r="U117" s="21"/>
      <c r="V117" s="21"/>
      <c r="W117" s="21"/>
      <c r="X117" s="21"/>
      <c r="Y117" s="21"/>
      <c r="Z117" s="21"/>
    </row>
    <row r="118" spans="2:26" ht="15">
      <c r="B118" s="23"/>
      <c r="C118" s="23"/>
      <c r="D118" s="23"/>
      <c r="E118" s="23"/>
      <c r="F118" s="23"/>
      <c r="G118" s="23"/>
      <c r="H118" s="23"/>
      <c r="I118" s="23"/>
      <c r="J118" s="23"/>
      <c r="K118" s="23"/>
      <c r="L118" s="23"/>
      <c r="M118" s="23"/>
      <c r="N118" s="23"/>
      <c r="O118" s="23"/>
      <c r="P118" s="23"/>
      <c r="Q118" s="23"/>
      <c r="R118" s="23"/>
      <c r="S118" s="21"/>
      <c r="T118" s="21"/>
      <c r="U118" s="21"/>
      <c r="V118" s="21"/>
      <c r="W118" s="21"/>
      <c r="X118" s="21"/>
      <c r="Y118" s="21"/>
      <c r="Z118" s="21"/>
    </row>
    <row r="119" spans="2:26" ht="15">
      <c r="B119" s="209" t="s">
        <v>68</v>
      </c>
      <c r="C119" s="210"/>
      <c r="D119" s="210"/>
      <c r="E119" s="210"/>
      <c r="F119" s="210"/>
      <c r="G119" s="210"/>
      <c r="H119" s="210"/>
      <c r="I119" s="210"/>
      <c r="J119" s="211"/>
      <c r="K119" s="11"/>
      <c r="L119" s="11"/>
      <c r="M119" s="11"/>
      <c r="N119" s="11"/>
      <c r="O119" s="11"/>
      <c r="P119" s="11"/>
      <c r="Q119" s="11"/>
      <c r="R119" s="11"/>
      <c r="S119" s="21"/>
      <c r="T119" s="21"/>
      <c r="U119" s="21"/>
      <c r="V119" s="21"/>
      <c r="W119" s="21"/>
      <c r="X119" s="21"/>
      <c r="Y119" s="21"/>
      <c r="Z119" s="21"/>
    </row>
    <row r="120" spans="2:26" ht="15">
      <c r="B120" s="212"/>
      <c r="C120" s="16"/>
      <c r="D120" s="16"/>
      <c r="E120" s="16"/>
      <c r="F120" s="16"/>
      <c r="G120" s="15"/>
      <c r="H120" s="15"/>
      <c r="I120" s="15"/>
      <c r="J120" s="213"/>
      <c r="K120" s="10"/>
      <c r="L120" s="10"/>
      <c r="M120" s="10"/>
      <c r="N120" s="10"/>
      <c r="O120" s="10"/>
      <c r="P120" s="10"/>
      <c r="Q120" s="10"/>
      <c r="R120" s="10"/>
      <c r="S120" s="20"/>
      <c r="T120" s="20"/>
      <c r="U120" s="20"/>
      <c r="V120" s="20"/>
      <c r="W120" s="20"/>
      <c r="X120" s="20"/>
      <c r="Y120" s="20"/>
      <c r="Z120" s="20"/>
    </row>
    <row r="121" spans="2:26" ht="15">
      <c r="B121" s="214" t="s">
        <v>100</v>
      </c>
      <c r="C121" s="16"/>
      <c r="D121" s="16"/>
      <c r="E121" s="16"/>
      <c r="F121" s="16"/>
      <c r="G121" s="15"/>
      <c r="H121" s="15"/>
      <c r="I121" s="15"/>
      <c r="J121" s="213"/>
      <c r="K121" s="10"/>
      <c r="L121" s="10"/>
      <c r="M121" s="10"/>
      <c r="N121" s="10"/>
      <c r="O121" s="10"/>
      <c r="P121" s="10"/>
      <c r="Q121" s="10"/>
      <c r="R121" s="10"/>
      <c r="S121" s="20"/>
      <c r="T121" s="20"/>
      <c r="U121" s="20"/>
      <c r="V121" s="20"/>
      <c r="W121" s="20"/>
      <c r="X121" s="20"/>
      <c r="Y121" s="20"/>
      <c r="Z121" s="20"/>
    </row>
    <row r="122" spans="2:26" ht="15">
      <c r="B122" s="215" t="s">
        <v>69</v>
      </c>
      <c r="C122" s="216" t="s">
        <v>138</v>
      </c>
      <c r="D122" s="16"/>
      <c r="E122" s="16"/>
      <c r="F122" s="16"/>
      <c r="G122" s="15"/>
      <c r="H122" s="15"/>
      <c r="I122" s="15"/>
      <c r="J122" s="213"/>
      <c r="K122" s="10"/>
      <c r="L122" s="10"/>
      <c r="M122" s="10"/>
      <c r="N122" s="10"/>
      <c r="O122" s="10"/>
      <c r="P122" s="10"/>
      <c r="Q122" s="10"/>
      <c r="R122" s="10"/>
      <c r="S122" s="20"/>
      <c r="T122" s="20"/>
      <c r="U122" s="20"/>
      <c r="V122" s="20"/>
      <c r="W122" s="20"/>
      <c r="X122" s="20"/>
      <c r="Y122" s="20"/>
      <c r="Z122" s="20"/>
    </row>
    <row r="123" spans="2:26" ht="15">
      <c r="B123" s="215" t="s">
        <v>62</v>
      </c>
      <c r="C123" s="216" t="s">
        <v>139</v>
      </c>
      <c r="D123" s="16"/>
      <c r="E123" s="16"/>
      <c r="F123" s="16"/>
      <c r="G123" s="15"/>
      <c r="H123" s="15"/>
      <c r="I123" s="15"/>
      <c r="J123" s="213"/>
      <c r="K123" s="10"/>
      <c r="L123" s="10"/>
      <c r="M123" s="10"/>
      <c r="N123" s="10"/>
      <c r="O123" s="10"/>
      <c r="P123" s="10"/>
      <c r="Q123" s="10"/>
      <c r="R123" s="10"/>
      <c r="S123" s="20"/>
      <c r="T123" s="20"/>
      <c r="U123" s="20"/>
      <c r="V123" s="20"/>
      <c r="W123" s="20"/>
      <c r="X123" s="20"/>
      <c r="Y123" s="20"/>
      <c r="Z123" s="20"/>
    </row>
    <row r="124" spans="2:26" ht="15">
      <c r="B124" s="215" t="s">
        <v>62</v>
      </c>
      <c r="C124" s="217">
        <f>400*0.025</f>
        <v>10</v>
      </c>
      <c r="D124" s="16"/>
      <c r="E124" s="16"/>
      <c r="F124" s="16"/>
      <c r="G124" s="15"/>
      <c r="H124" s="15"/>
      <c r="I124" s="15"/>
      <c r="J124" s="213"/>
      <c r="K124" s="10"/>
      <c r="L124" s="10"/>
      <c r="M124" s="10"/>
      <c r="N124" s="10"/>
      <c r="O124" s="10"/>
      <c r="P124" s="10"/>
      <c r="Q124" s="10"/>
      <c r="R124" s="10"/>
      <c r="S124" s="20"/>
      <c r="T124" s="20"/>
      <c r="U124" s="20"/>
      <c r="V124" s="20"/>
      <c r="W124" s="20"/>
      <c r="X124" s="20"/>
      <c r="Y124" s="20"/>
      <c r="Z124" s="20"/>
    </row>
    <row r="125" spans="2:26" ht="15">
      <c r="B125" s="215" t="s">
        <v>70</v>
      </c>
      <c r="C125" s="216" t="s">
        <v>99</v>
      </c>
      <c r="D125" s="16"/>
      <c r="E125" s="16"/>
      <c r="F125" s="16"/>
      <c r="G125" s="15"/>
      <c r="H125" s="15"/>
      <c r="I125" s="15"/>
      <c r="J125" s="213"/>
      <c r="K125" s="10"/>
      <c r="L125" s="10"/>
      <c r="M125" s="10"/>
      <c r="N125" s="10"/>
      <c r="O125" s="10"/>
      <c r="P125" s="10"/>
      <c r="Q125" s="10"/>
      <c r="R125" s="10"/>
      <c r="S125" s="20"/>
      <c r="T125" s="20"/>
      <c r="U125" s="20"/>
      <c r="V125" s="20"/>
      <c r="W125" s="20"/>
      <c r="X125" s="20"/>
      <c r="Y125" s="20"/>
      <c r="Z125" s="20"/>
    </row>
    <row r="126" spans="2:26" ht="15">
      <c r="B126" s="215" t="s">
        <v>62</v>
      </c>
      <c r="C126" s="216" t="s">
        <v>101</v>
      </c>
      <c r="D126" s="16"/>
      <c r="E126" s="16"/>
      <c r="F126" s="16"/>
      <c r="G126" s="15"/>
      <c r="H126" s="15"/>
      <c r="I126" s="15"/>
      <c r="J126" s="213"/>
      <c r="K126" s="10"/>
      <c r="L126" s="10"/>
      <c r="M126" s="10"/>
      <c r="N126" s="10"/>
      <c r="O126" s="10"/>
      <c r="P126" s="10"/>
      <c r="Q126" s="10"/>
      <c r="R126" s="10"/>
      <c r="S126" s="20"/>
      <c r="T126" s="20"/>
      <c r="U126" s="20"/>
      <c r="V126" s="20"/>
      <c r="W126" s="20"/>
      <c r="X126" s="20"/>
      <c r="Y126" s="20"/>
      <c r="Z126" s="20"/>
    </row>
    <row r="127" spans="2:26" ht="15">
      <c r="B127" s="215" t="s">
        <v>62</v>
      </c>
      <c r="C127" s="220">
        <f>400*16.4/1000*0.15</f>
        <v>0.9839999999999998</v>
      </c>
      <c r="D127" s="16"/>
      <c r="E127" s="16"/>
      <c r="F127" s="16"/>
      <c r="G127" s="15"/>
      <c r="H127" s="15"/>
      <c r="I127" s="15"/>
      <c r="J127" s="213"/>
      <c r="K127" s="10"/>
      <c r="L127" s="10"/>
      <c r="M127" s="10"/>
      <c r="N127" s="10"/>
      <c r="O127" s="10"/>
      <c r="P127" s="10"/>
      <c r="Q127" s="10"/>
      <c r="R127" s="10"/>
      <c r="S127" s="20"/>
      <c r="T127" s="20"/>
      <c r="U127" s="20"/>
      <c r="V127" s="20"/>
      <c r="W127" s="20"/>
      <c r="X127" s="20"/>
      <c r="Y127" s="20"/>
      <c r="Z127" s="20"/>
    </row>
    <row r="128" spans="2:26" ht="15">
      <c r="B128" s="215" t="s">
        <v>184</v>
      </c>
      <c r="C128" s="220" t="s">
        <v>185</v>
      </c>
      <c r="D128" s="16"/>
      <c r="E128" s="16"/>
      <c r="F128" s="16"/>
      <c r="G128" s="15"/>
      <c r="H128" s="15"/>
      <c r="I128" s="15"/>
      <c r="J128" s="213"/>
      <c r="K128" s="10"/>
      <c r="L128" s="10"/>
      <c r="M128" s="10"/>
      <c r="N128" s="10"/>
      <c r="O128" s="10"/>
      <c r="P128" s="10"/>
      <c r="Q128" s="10"/>
      <c r="R128" s="10"/>
      <c r="S128" s="20"/>
      <c r="T128" s="20"/>
      <c r="U128" s="20"/>
      <c r="V128" s="20"/>
      <c r="W128" s="20"/>
      <c r="X128" s="20"/>
      <c r="Y128" s="20"/>
      <c r="Z128" s="20"/>
    </row>
    <row r="129" spans="2:26" ht="15">
      <c r="B129" s="215" t="s">
        <v>184</v>
      </c>
      <c r="C129" s="216" t="s">
        <v>186</v>
      </c>
      <c r="D129" s="16"/>
      <c r="E129" s="16"/>
      <c r="F129" s="16"/>
      <c r="G129" s="15"/>
      <c r="H129" s="15"/>
      <c r="I129" s="15"/>
      <c r="J129" s="213"/>
      <c r="K129" s="10"/>
      <c r="L129" s="10"/>
      <c r="M129" s="10"/>
      <c r="N129" s="10"/>
      <c r="O129" s="10"/>
      <c r="P129" s="10"/>
      <c r="Q129" s="10"/>
      <c r="R129" s="10"/>
      <c r="S129" s="20"/>
      <c r="T129" s="20"/>
      <c r="U129" s="20"/>
      <c r="V129" s="20"/>
      <c r="W129" s="20"/>
      <c r="X129" s="20"/>
      <c r="Y129" s="20"/>
      <c r="Z129" s="20"/>
    </row>
    <row r="130" spans="2:26" ht="15">
      <c r="B130" s="221"/>
      <c r="C130" s="218"/>
      <c r="D130" s="218"/>
      <c r="E130" s="218"/>
      <c r="F130" s="218"/>
      <c r="G130" s="218"/>
      <c r="H130" s="218"/>
      <c r="I130" s="218"/>
      <c r="J130" s="219"/>
      <c r="K130" s="10"/>
      <c r="L130" s="10"/>
      <c r="M130" s="10"/>
      <c r="N130" s="10"/>
      <c r="O130" s="10"/>
      <c r="P130" s="10"/>
      <c r="Q130" s="10"/>
      <c r="R130" s="10"/>
      <c r="S130" s="20"/>
      <c r="T130" s="20"/>
      <c r="U130" s="20"/>
      <c r="V130" s="20"/>
      <c r="W130" s="20"/>
      <c r="X130" s="20"/>
      <c r="Y130" s="20"/>
      <c r="Z130" s="20"/>
    </row>
    <row r="131" spans="2:26" ht="15">
      <c r="B131" s="10"/>
      <c r="C131" s="10"/>
      <c r="D131" s="15"/>
      <c r="E131" s="15"/>
      <c r="F131" s="15"/>
      <c r="G131" s="10"/>
      <c r="H131" s="10"/>
      <c r="I131" s="10"/>
      <c r="J131" s="10"/>
      <c r="K131" s="10"/>
      <c r="L131" s="10"/>
      <c r="M131" s="10"/>
      <c r="N131" s="10"/>
      <c r="O131" s="10"/>
      <c r="P131" s="10"/>
      <c r="Q131" s="10"/>
      <c r="R131" s="10"/>
      <c r="S131" s="20"/>
      <c r="T131" s="20"/>
      <c r="U131" s="20"/>
      <c r="V131" s="20"/>
      <c r="W131" s="20"/>
      <c r="X131" s="20"/>
      <c r="Y131" s="20"/>
      <c r="Z131" s="20"/>
    </row>
    <row r="132" spans="2:26" ht="15">
      <c r="B132" s="10"/>
      <c r="C132" s="10"/>
      <c r="D132" s="15"/>
      <c r="E132" s="15"/>
      <c r="F132" s="15"/>
      <c r="G132" s="10"/>
      <c r="H132" s="10"/>
      <c r="I132" s="10"/>
      <c r="J132" s="10"/>
      <c r="K132" s="10"/>
      <c r="L132" s="10"/>
      <c r="M132" s="10"/>
      <c r="N132" s="10"/>
      <c r="O132" s="10"/>
      <c r="P132" s="10"/>
      <c r="Q132" s="10"/>
      <c r="R132" s="10"/>
      <c r="S132" s="20"/>
      <c r="T132" s="20"/>
      <c r="U132" s="20"/>
      <c r="V132" s="20"/>
      <c r="W132" s="20"/>
      <c r="X132" s="20"/>
      <c r="Y132" s="20"/>
      <c r="Z132" s="20"/>
    </row>
    <row r="133" spans="2:26" ht="15.75">
      <c r="B133" s="10"/>
      <c r="C133" s="10"/>
      <c r="D133" s="15"/>
      <c r="E133" s="15"/>
      <c r="F133" s="15"/>
      <c r="G133" s="10"/>
      <c r="H133" s="10"/>
      <c r="I133" s="10"/>
      <c r="J133" s="10"/>
      <c r="K133" s="10"/>
      <c r="L133" s="10"/>
      <c r="M133" s="10"/>
      <c r="N133" s="10"/>
      <c r="O133" s="10"/>
      <c r="P133" s="10"/>
      <c r="Q133" s="10"/>
      <c r="R133" s="10"/>
      <c r="S133" s="20"/>
      <c r="T133" s="20"/>
      <c r="U133" s="20"/>
      <c r="V133" s="20"/>
      <c r="W133" s="20"/>
      <c r="X133" s="20"/>
      <c r="Y133" s="20"/>
      <c r="Z133" s="20"/>
    </row>
    <row r="134" spans="2:26" ht="15.75">
      <c r="B134" s="10"/>
      <c r="C134" s="10"/>
      <c r="D134" s="15"/>
      <c r="E134" s="15"/>
      <c r="F134" s="15"/>
      <c r="G134" s="10"/>
      <c r="H134" s="10"/>
      <c r="I134" s="10"/>
      <c r="J134" s="10"/>
      <c r="K134" s="10"/>
      <c r="L134" s="10"/>
      <c r="M134" s="10"/>
      <c r="N134" s="10"/>
      <c r="O134" s="10"/>
      <c r="P134" s="10"/>
      <c r="Q134" s="10"/>
      <c r="R134" s="10"/>
      <c r="S134" s="20"/>
      <c r="T134" s="20"/>
      <c r="U134" s="20"/>
      <c r="V134" s="20"/>
      <c r="W134" s="20"/>
      <c r="X134" s="20"/>
      <c r="Y134" s="20"/>
      <c r="Z134" s="20"/>
    </row>
    <row r="135" spans="2:26" ht="15.75">
      <c r="B135" s="10"/>
      <c r="C135" s="10"/>
      <c r="D135" s="15"/>
      <c r="E135" s="15"/>
      <c r="F135" s="15"/>
      <c r="G135" s="10"/>
      <c r="H135" s="10"/>
      <c r="I135" s="10"/>
      <c r="J135" s="10"/>
      <c r="K135" s="10"/>
      <c r="L135" s="10"/>
      <c r="M135" s="10"/>
      <c r="N135" s="10"/>
      <c r="O135" s="10"/>
      <c r="P135" s="10"/>
      <c r="Q135" s="10"/>
      <c r="R135" s="10"/>
      <c r="S135" s="20"/>
      <c r="T135" s="20"/>
      <c r="U135" s="20"/>
      <c r="V135" s="20"/>
      <c r="W135" s="20"/>
      <c r="X135" s="20"/>
      <c r="Y135" s="20"/>
      <c r="Z135" s="20"/>
    </row>
    <row r="136" spans="2:26" ht="15.75">
      <c r="B136" s="10"/>
      <c r="C136" s="10"/>
      <c r="D136" s="15"/>
      <c r="E136" s="15"/>
      <c r="F136" s="15"/>
      <c r="G136" s="10"/>
      <c r="H136" s="10"/>
      <c r="I136" s="10"/>
      <c r="J136" s="10"/>
      <c r="K136" s="10"/>
      <c r="L136" s="10"/>
      <c r="M136" s="10"/>
      <c r="N136" s="10"/>
      <c r="O136" s="10"/>
      <c r="P136" s="10"/>
      <c r="Q136" s="10"/>
      <c r="R136" s="10"/>
      <c r="S136" s="20"/>
      <c r="T136" s="20"/>
      <c r="U136" s="20"/>
      <c r="V136" s="20"/>
      <c r="W136" s="20"/>
      <c r="X136" s="20"/>
      <c r="Y136" s="20"/>
      <c r="Z136" s="20"/>
    </row>
    <row r="137" spans="2:26" ht="15">
      <c r="B137" s="10"/>
      <c r="C137" s="10"/>
      <c r="D137" s="15"/>
      <c r="E137" s="15"/>
      <c r="F137" s="15"/>
      <c r="G137" s="10"/>
      <c r="H137" s="10"/>
      <c r="I137" s="10"/>
      <c r="J137" s="10"/>
      <c r="K137" s="10"/>
      <c r="L137" s="10"/>
      <c r="M137" s="10"/>
      <c r="N137" s="10"/>
      <c r="O137" s="10"/>
      <c r="P137" s="10"/>
      <c r="Q137" s="10"/>
      <c r="R137" s="10"/>
      <c r="S137" s="20"/>
      <c r="T137" s="20"/>
      <c r="U137" s="20"/>
      <c r="V137" s="20"/>
      <c r="W137" s="20"/>
      <c r="X137" s="20"/>
      <c r="Y137" s="20"/>
      <c r="Z137" s="20"/>
    </row>
    <row r="138" spans="2:26" ht="15">
      <c r="B138" s="10"/>
      <c r="C138" s="10"/>
      <c r="D138" s="15"/>
      <c r="E138" s="15"/>
      <c r="F138" s="15"/>
      <c r="G138" s="10"/>
      <c r="H138" s="10"/>
      <c r="I138" s="10"/>
      <c r="J138" s="10"/>
      <c r="K138" s="10"/>
      <c r="L138" s="10"/>
      <c r="M138" s="10"/>
      <c r="N138" s="10"/>
      <c r="O138" s="10"/>
      <c r="P138" s="10"/>
      <c r="Q138" s="10"/>
      <c r="R138" s="10"/>
      <c r="S138" s="20"/>
      <c r="T138" s="20"/>
      <c r="U138" s="20"/>
      <c r="V138" s="20"/>
      <c r="W138" s="20"/>
      <c r="X138" s="20"/>
      <c r="Y138" s="20"/>
      <c r="Z138" s="20"/>
    </row>
    <row r="139" spans="2:26" ht="15">
      <c r="B139" s="10"/>
      <c r="C139" s="10"/>
      <c r="D139" s="15"/>
      <c r="E139" s="15"/>
      <c r="F139" s="15"/>
      <c r="G139" s="10"/>
      <c r="H139" s="10"/>
      <c r="I139" s="10"/>
      <c r="J139" s="10"/>
      <c r="K139" s="10"/>
      <c r="L139" s="10"/>
      <c r="M139" s="10"/>
      <c r="N139" s="10"/>
      <c r="O139" s="10"/>
      <c r="P139" s="10"/>
      <c r="Q139" s="10"/>
      <c r="R139" s="10"/>
      <c r="S139" s="20"/>
      <c r="T139" s="20"/>
      <c r="U139" s="20"/>
      <c r="V139" s="20"/>
      <c r="W139" s="20"/>
      <c r="X139" s="20"/>
      <c r="Y139" s="20"/>
      <c r="Z139" s="20"/>
    </row>
    <row r="140" spans="2:26" ht="15">
      <c r="B140" s="10"/>
      <c r="C140" s="10"/>
      <c r="D140" s="15"/>
      <c r="E140" s="15"/>
      <c r="F140" s="15"/>
      <c r="G140" s="10"/>
      <c r="H140" s="10"/>
      <c r="I140" s="10"/>
      <c r="J140" s="10"/>
      <c r="K140" s="10"/>
      <c r="L140" s="10"/>
      <c r="M140" s="10"/>
      <c r="N140" s="10"/>
      <c r="O140" s="10"/>
      <c r="P140" s="10"/>
      <c r="Q140" s="10"/>
      <c r="R140" s="10"/>
      <c r="S140" s="20"/>
      <c r="T140" s="20"/>
      <c r="U140" s="20"/>
      <c r="V140" s="20"/>
      <c r="W140" s="20"/>
      <c r="X140" s="20"/>
      <c r="Y140" s="20"/>
      <c r="Z140" s="20"/>
    </row>
    <row r="141" spans="2:26" ht="15">
      <c r="B141" s="10"/>
      <c r="C141" s="10"/>
      <c r="D141" s="15"/>
      <c r="E141" s="15"/>
      <c r="F141" s="15"/>
      <c r="G141" s="10"/>
      <c r="H141" s="10"/>
      <c r="I141" s="10"/>
      <c r="J141" s="10"/>
      <c r="K141" s="10"/>
      <c r="L141" s="10"/>
      <c r="M141" s="10"/>
      <c r="N141" s="10"/>
      <c r="O141" s="10"/>
      <c r="P141" s="10"/>
      <c r="Q141" s="10"/>
      <c r="R141" s="10"/>
      <c r="S141" s="20"/>
      <c r="T141" s="20"/>
      <c r="U141" s="20"/>
      <c r="V141" s="20"/>
      <c r="W141" s="20"/>
      <c r="X141" s="20"/>
      <c r="Y141" s="20"/>
      <c r="Z141" s="20"/>
    </row>
    <row r="142" spans="2:26" ht="15">
      <c r="B142" s="10"/>
      <c r="C142" s="10"/>
      <c r="D142" s="15"/>
      <c r="E142" s="15"/>
      <c r="F142" s="15"/>
      <c r="G142" s="10"/>
      <c r="H142" s="10"/>
      <c r="I142" s="10"/>
      <c r="J142" s="10"/>
      <c r="K142" s="10"/>
      <c r="L142" s="10"/>
      <c r="M142" s="10"/>
      <c r="N142" s="10"/>
      <c r="O142" s="10"/>
      <c r="P142" s="10"/>
      <c r="Q142" s="10"/>
      <c r="R142" s="10"/>
      <c r="S142" s="20"/>
      <c r="T142" s="20"/>
      <c r="U142" s="20"/>
      <c r="V142" s="20"/>
      <c r="W142" s="20"/>
      <c r="X142" s="20"/>
      <c r="Y142" s="20"/>
      <c r="Z142" s="20"/>
    </row>
    <row r="143" spans="2:26" ht="15">
      <c r="B143" s="10"/>
      <c r="C143" s="10"/>
      <c r="D143" s="15"/>
      <c r="E143" s="15"/>
      <c r="F143" s="15"/>
      <c r="G143" s="10"/>
      <c r="H143" s="10"/>
      <c r="I143" s="10"/>
      <c r="J143" s="10"/>
      <c r="K143" s="10"/>
      <c r="L143" s="10"/>
      <c r="M143" s="10"/>
      <c r="N143" s="10"/>
      <c r="O143" s="10"/>
      <c r="P143" s="10"/>
      <c r="Q143" s="10"/>
      <c r="R143" s="10"/>
      <c r="S143" s="20"/>
      <c r="T143" s="20"/>
      <c r="U143" s="20"/>
      <c r="V143" s="20"/>
      <c r="W143" s="20"/>
      <c r="X143" s="20"/>
      <c r="Y143" s="20"/>
      <c r="Z143" s="20"/>
    </row>
    <row r="144" spans="2:26" ht="15">
      <c r="B144" s="10"/>
      <c r="C144" s="10"/>
      <c r="D144" s="15"/>
      <c r="E144" s="15"/>
      <c r="F144" s="15"/>
      <c r="G144" s="10"/>
      <c r="H144" s="10"/>
      <c r="I144" s="10"/>
      <c r="J144" s="10"/>
      <c r="K144" s="10"/>
      <c r="L144" s="10"/>
      <c r="M144" s="10"/>
      <c r="N144" s="10"/>
      <c r="O144" s="10"/>
      <c r="P144" s="10"/>
      <c r="Q144" s="10"/>
      <c r="R144" s="10"/>
      <c r="S144" s="20"/>
      <c r="T144" s="20"/>
      <c r="U144" s="20"/>
      <c r="V144" s="20"/>
      <c r="W144" s="20"/>
      <c r="X144" s="20"/>
      <c r="Y144" s="20"/>
      <c r="Z144" s="20"/>
    </row>
    <row r="145" spans="2:26" ht="15">
      <c r="B145" s="10"/>
      <c r="C145" s="10"/>
      <c r="D145" s="15"/>
      <c r="E145" s="15"/>
      <c r="F145" s="15"/>
      <c r="G145" s="10"/>
      <c r="H145" s="10"/>
      <c r="I145" s="10"/>
      <c r="J145" s="10"/>
      <c r="K145" s="10"/>
      <c r="L145" s="10"/>
      <c r="M145" s="10"/>
      <c r="N145" s="10"/>
      <c r="O145" s="10"/>
      <c r="P145" s="10"/>
      <c r="Q145" s="10"/>
      <c r="R145" s="10"/>
      <c r="S145" s="20"/>
      <c r="T145" s="20"/>
      <c r="U145" s="20"/>
      <c r="V145" s="20"/>
      <c r="W145" s="20"/>
      <c r="X145" s="20"/>
      <c r="Y145" s="20"/>
      <c r="Z145" s="20"/>
    </row>
    <row r="146" spans="2:26" ht="15">
      <c r="B146" s="10"/>
      <c r="C146" s="10"/>
      <c r="D146" s="15"/>
      <c r="E146" s="15"/>
      <c r="F146" s="15"/>
      <c r="G146" s="10"/>
      <c r="H146" s="10"/>
      <c r="I146" s="10"/>
      <c r="J146" s="10"/>
      <c r="K146" s="10"/>
      <c r="L146" s="10"/>
      <c r="M146" s="10"/>
      <c r="N146" s="10"/>
      <c r="O146" s="10"/>
      <c r="P146" s="10"/>
      <c r="Q146" s="10"/>
      <c r="R146" s="10"/>
      <c r="S146" s="20"/>
      <c r="T146" s="20"/>
      <c r="U146" s="20"/>
      <c r="V146" s="20"/>
      <c r="W146" s="20"/>
      <c r="X146" s="20"/>
      <c r="Y146" s="20"/>
      <c r="Z146" s="20"/>
    </row>
    <row r="147" spans="2:26" ht="15">
      <c r="B147" s="10"/>
      <c r="C147" s="10"/>
      <c r="D147" s="15"/>
      <c r="E147" s="15"/>
      <c r="F147" s="15"/>
      <c r="G147" s="10"/>
      <c r="H147" s="10"/>
      <c r="I147" s="10"/>
      <c r="J147" s="10"/>
      <c r="K147" s="10"/>
      <c r="L147" s="10"/>
      <c r="M147" s="10"/>
      <c r="N147" s="10"/>
      <c r="O147" s="10"/>
      <c r="P147" s="10"/>
      <c r="Q147" s="10"/>
      <c r="R147" s="10"/>
      <c r="S147" s="20"/>
      <c r="T147" s="20"/>
      <c r="U147" s="20"/>
      <c r="V147" s="20"/>
      <c r="W147" s="20"/>
      <c r="X147" s="20"/>
      <c r="Y147" s="20"/>
      <c r="Z147" s="20"/>
    </row>
    <row r="148" spans="2:26" ht="15">
      <c r="B148" s="10"/>
      <c r="C148" s="10"/>
      <c r="D148" s="15"/>
      <c r="E148" s="15"/>
      <c r="F148" s="15"/>
      <c r="G148" s="10"/>
      <c r="H148" s="10"/>
      <c r="I148" s="10"/>
      <c r="J148" s="10"/>
      <c r="K148" s="10"/>
      <c r="L148" s="10"/>
      <c r="M148" s="10"/>
      <c r="N148" s="10"/>
      <c r="O148" s="10"/>
      <c r="P148" s="10"/>
      <c r="Q148" s="10"/>
      <c r="R148" s="10"/>
      <c r="S148" s="20"/>
      <c r="T148" s="20"/>
      <c r="U148" s="20"/>
      <c r="V148" s="20"/>
      <c r="W148" s="20"/>
      <c r="X148" s="20"/>
      <c r="Y148" s="20"/>
      <c r="Z148" s="20"/>
    </row>
    <row r="149" spans="2:26" ht="15">
      <c r="B149" s="10"/>
      <c r="C149" s="10"/>
      <c r="D149" s="15"/>
      <c r="E149" s="15"/>
      <c r="F149" s="15"/>
      <c r="G149" s="10"/>
      <c r="H149" s="10"/>
      <c r="I149" s="10"/>
      <c r="J149" s="10"/>
      <c r="K149" s="10"/>
      <c r="L149" s="10"/>
      <c r="M149" s="10"/>
      <c r="N149" s="10"/>
      <c r="O149" s="10"/>
      <c r="P149" s="10"/>
      <c r="Q149" s="10"/>
      <c r="R149" s="10"/>
      <c r="S149" s="20"/>
      <c r="T149" s="20"/>
      <c r="U149" s="20"/>
      <c r="V149" s="20"/>
      <c r="W149" s="20"/>
      <c r="X149" s="20"/>
      <c r="Y149" s="20"/>
      <c r="Z149" s="20"/>
    </row>
    <row r="150" spans="2:26" ht="15">
      <c r="B150" s="10"/>
      <c r="C150" s="10"/>
      <c r="D150" s="15"/>
      <c r="E150" s="15"/>
      <c r="F150" s="15"/>
      <c r="G150" s="10"/>
      <c r="H150" s="10"/>
      <c r="I150" s="10"/>
      <c r="J150" s="10"/>
      <c r="K150" s="10"/>
      <c r="L150" s="10"/>
      <c r="M150" s="10"/>
      <c r="N150" s="10"/>
      <c r="O150" s="10"/>
      <c r="P150" s="10"/>
      <c r="Q150" s="10"/>
      <c r="R150" s="10"/>
      <c r="S150" s="20"/>
      <c r="T150" s="20"/>
      <c r="U150" s="20"/>
      <c r="V150" s="20"/>
      <c r="W150" s="20"/>
      <c r="X150" s="20"/>
      <c r="Y150" s="20"/>
      <c r="Z150" s="20"/>
    </row>
    <row r="151" spans="2:26" ht="15">
      <c r="B151" s="10"/>
      <c r="C151" s="10"/>
      <c r="D151" s="15"/>
      <c r="E151" s="15"/>
      <c r="F151" s="15"/>
      <c r="G151" s="10"/>
      <c r="H151" s="10"/>
      <c r="I151" s="10"/>
      <c r="J151" s="10"/>
      <c r="K151" s="10"/>
      <c r="L151" s="10"/>
      <c r="M151" s="10"/>
      <c r="N151" s="10"/>
      <c r="O151" s="10"/>
      <c r="P151" s="10"/>
      <c r="Q151" s="10"/>
      <c r="R151" s="10"/>
      <c r="S151" s="20"/>
      <c r="T151" s="20"/>
      <c r="U151" s="20"/>
      <c r="V151" s="20"/>
      <c r="W151" s="20"/>
      <c r="X151" s="20"/>
      <c r="Y151" s="20"/>
      <c r="Z151" s="20"/>
    </row>
    <row r="152" spans="2:26" ht="15">
      <c r="B152" s="10"/>
      <c r="C152" s="10"/>
      <c r="D152" s="15"/>
      <c r="E152" s="15"/>
      <c r="F152" s="15"/>
      <c r="G152" s="10"/>
      <c r="H152" s="10"/>
      <c r="I152" s="10"/>
      <c r="J152" s="10"/>
      <c r="K152" s="10"/>
      <c r="L152" s="10"/>
      <c r="M152" s="10"/>
      <c r="N152" s="10"/>
      <c r="O152" s="10"/>
      <c r="P152" s="10"/>
      <c r="Q152" s="10"/>
      <c r="R152" s="10"/>
      <c r="S152" s="20"/>
      <c r="T152" s="20"/>
      <c r="U152" s="20"/>
      <c r="V152" s="20"/>
      <c r="W152" s="20"/>
      <c r="X152" s="20"/>
      <c r="Y152" s="20"/>
      <c r="Z152" s="20"/>
    </row>
    <row r="153" spans="2:26" ht="15">
      <c r="B153" s="10"/>
      <c r="C153" s="10"/>
      <c r="D153" s="15"/>
      <c r="E153" s="15"/>
      <c r="F153" s="15"/>
      <c r="G153" s="10"/>
      <c r="H153" s="10"/>
      <c r="I153" s="10"/>
      <c r="J153" s="10"/>
      <c r="K153" s="10"/>
      <c r="L153" s="10"/>
      <c r="M153" s="10"/>
      <c r="N153" s="10"/>
      <c r="O153" s="10"/>
      <c r="P153" s="10"/>
      <c r="Q153" s="10"/>
      <c r="R153" s="10"/>
      <c r="S153" s="20"/>
      <c r="T153" s="20"/>
      <c r="U153" s="20"/>
      <c r="V153" s="20"/>
      <c r="W153" s="20"/>
      <c r="X153" s="20"/>
      <c r="Y153" s="20"/>
      <c r="Z153" s="20"/>
    </row>
    <row r="154" spans="2:26" ht="15">
      <c r="B154" s="10"/>
      <c r="C154" s="10"/>
      <c r="D154" s="15"/>
      <c r="E154" s="15"/>
      <c r="F154" s="15"/>
      <c r="G154" s="10"/>
      <c r="H154" s="10"/>
      <c r="I154" s="10"/>
      <c r="J154" s="10"/>
      <c r="K154" s="10"/>
      <c r="L154" s="10"/>
      <c r="M154" s="10"/>
      <c r="N154" s="10"/>
      <c r="O154" s="10"/>
      <c r="P154" s="10"/>
      <c r="Q154" s="10"/>
      <c r="R154" s="10"/>
      <c r="S154" s="20"/>
      <c r="T154" s="20"/>
      <c r="U154" s="20"/>
      <c r="V154" s="20"/>
      <c r="W154" s="20"/>
      <c r="X154" s="20"/>
      <c r="Y154" s="20"/>
      <c r="Z154" s="20"/>
    </row>
    <row r="155" spans="2:26" ht="15">
      <c r="B155" s="10"/>
      <c r="C155" s="10"/>
      <c r="D155" s="15"/>
      <c r="E155" s="15"/>
      <c r="F155" s="15"/>
      <c r="G155" s="10"/>
      <c r="H155" s="10"/>
      <c r="I155" s="10"/>
      <c r="J155" s="10"/>
      <c r="K155" s="10"/>
      <c r="L155" s="10"/>
      <c r="M155" s="10"/>
      <c r="N155" s="10"/>
      <c r="O155" s="10"/>
      <c r="P155" s="10"/>
      <c r="Q155" s="10"/>
      <c r="R155" s="10"/>
      <c r="S155" s="20"/>
      <c r="T155" s="20"/>
      <c r="U155" s="20"/>
      <c r="V155" s="20"/>
      <c r="W155" s="20"/>
      <c r="X155" s="20"/>
      <c r="Y155" s="20"/>
      <c r="Z155" s="20"/>
    </row>
    <row r="156" spans="2:26" ht="15">
      <c r="B156" s="10"/>
      <c r="C156" s="10"/>
      <c r="D156" s="15"/>
      <c r="E156" s="15"/>
      <c r="F156" s="15"/>
      <c r="G156" s="10"/>
      <c r="H156" s="10"/>
      <c r="I156" s="10"/>
      <c r="J156" s="10"/>
      <c r="K156" s="10"/>
      <c r="L156" s="10"/>
      <c r="M156" s="10"/>
      <c r="N156" s="10"/>
      <c r="O156" s="10"/>
      <c r="P156" s="10"/>
      <c r="Q156" s="10"/>
      <c r="R156" s="10"/>
      <c r="S156" s="20"/>
      <c r="T156" s="20"/>
      <c r="U156" s="20"/>
      <c r="V156" s="20"/>
      <c r="W156" s="20"/>
      <c r="X156" s="20"/>
      <c r="Y156" s="20"/>
      <c r="Z156" s="20"/>
    </row>
    <row r="157" spans="2:26" ht="15">
      <c r="B157" s="10"/>
      <c r="C157" s="10"/>
      <c r="D157" s="15"/>
      <c r="E157" s="15"/>
      <c r="F157" s="15"/>
      <c r="G157" s="10"/>
      <c r="H157" s="10"/>
      <c r="I157" s="10"/>
      <c r="J157" s="10"/>
      <c r="K157" s="10"/>
      <c r="L157" s="10"/>
      <c r="M157" s="10"/>
      <c r="N157" s="10"/>
      <c r="O157" s="10"/>
      <c r="P157" s="10"/>
      <c r="Q157" s="10"/>
      <c r="R157" s="10"/>
      <c r="S157" s="20"/>
      <c r="T157" s="20"/>
      <c r="U157" s="20"/>
      <c r="V157" s="20"/>
      <c r="W157" s="20"/>
      <c r="X157" s="20"/>
      <c r="Y157" s="20"/>
      <c r="Z157" s="20"/>
    </row>
    <row r="158" spans="2:26" ht="15">
      <c r="B158" s="10"/>
      <c r="C158" s="10"/>
      <c r="D158" s="15"/>
      <c r="E158" s="15"/>
      <c r="F158" s="15"/>
      <c r="G158" s="10"/>
      <c r="H158" s="10"/>
      <c r="I158" s="10"/>
      <c r="J158" s="10"/>
      <c r="K158" s="10"/>
      <c r="L158" s="10"/>
      <c r="M158" s="10"/>
      <c r="N158" s="10"/>
      <c r="O158" s="10"/>
      <c r="P158" s="10"/>
      <c r="Q158" s="10"/>
      <c r="R158" s="10"/>
      <c r="S158" s="20"/>
      <c r="T158" s="20"/>
      <c r="U158" s="20"/>
      <c r="V158" s="20"/>
      <c r="W158" s="20"/>
      <c r="X158" s="20"/>
      <c r="Y158" s="20"/>
      <c r="Z158" s="20"/>
    </row>
    <row r="159" spans="2:26" ht="15">
      <c r="B159" s="10"/>
      <c r="C159" s="10"/>
      <c r="D159" s="15"/>
      <c r="E159" s="15"/>
      <c r="F159" s="15"/>
      <c r="G159" s="10"/>
      <c r="H159" s="10"/>
      <c r="I159" s="10"/>
      <c r="J159" s="10"/>
      <c r="K159" s="10"/>
      <c r="L159" s="10"/>
      <c r="M159" s="10"/>
      <c r="N159" s="10"/>
      <c r="O159" s="10"/>
      <c r="P159" s="10"/>
      <c r="Q159" s="10"/>
      <c r="R159" s="10"/>
      <c r="S159" s="20"/>
      <c r="T159" s="20"/>
      <c r="U159" s="20"/>
      <c r="V159" s="20"/>
      <c r="W159" s="20"/>
      <c r="X159" s="20"/>
      <c r="Y159" s="20"/>
      <c r="Z159" s="20"/>
    </row>
    <row r="160" spans="2:26" ht="15">
      <c r="B160" s="10"/>
      <c r="C160" s="10"/>
      <c r="D160" s="15"/>
      <c r="E160" s="15"/>
      <c r="F160" s="15"/>
      <c r="G160" s="10"/>
      <c r="H160" s="10"/>
      <c r="I160" s="10"/>
      <c r="J160" s="10"/>
      <c r="K160" s="10"/>
      <c r="L160" s="10"/>
      <c r="M160" s="10"/>
      <c r="N160" s="10"/>
      <c r="O160" s="10"/>
      <c r="P160" s="10"/>
      <c r="Q160" s="10"/>
      <c r="R160" s="10"/>
      <c r="S160" s="20"/>
      <c r="T160" s="20"/>
      <c r="U160" s="20"/>
      <c r="V160" s="20"/>
      <c r="W160" s="20"/>
      <c r="X160" s="20"/>
      <c r="Y160" s="20"/>
      <c r="Z160" s="20"/>
    </row>
    <row r="161" spans="2:26" ht="15">
      <c r="B161" s="10"/>
      <c r="C161" s="10"/>
      <c r="D161" s="15"/>
      <c r="E161" s="15"/>
      <c r="F161" s="15"/>
      <c r="G161" s="10"/>
      <c r="H161" s="10"/>
      <c r="I161" s="10"/>
      <c r="J161" s="10"/>
      <c r="K161" s="10"/>
      <c r="L161" s="10"/>
      <c r="M161" s="10"/>
      <c r="N161" s="10"/>
      <c r="O161" s="10"/>
      <c r="P161" s="10"/>
      <c r="Q161" s="10"/>
      <c r="R161" s="10"/>
      <c r="S161" s="20"/>
      <c r="T161" s="20"/>
      <c r="U161" s="20"/>
      <c r="V161" s="20"/>
      <c r="W161" s="20"/>
      <c r="X161" s="20"/>
      <c r="Y161" s="20"/>
      <c r="Z161" s="20"/>
    </row>
    <row r="162" spans="2:26" ht="15">
      <c r="B162" s="10"/>
      <c r="C162" s="11"/>
      <c r="D162" s="16"/>
      <c r="E162" s="16"/>
      <c r="F162" s="16"/>
      <c r="G162" s="10"/>
      <c r="H162" s="10"/>
      <c r="I162" s="10"/>
      <c r="J162" s="10"/>
      <c r="K162" s="10"/>
      <c r="L162" s="10"/>
      <c r="M162" s="10"/>
      <c r="N162" s="10"/>
      <c r="O162" s="10"/>
      <c r="P162" s="10"/>
      <c r="Q162" s="10"/>
      <c r="R162" s="10"/>
      <c r="S162" s="20"/>
      <c r="T162" s="20"/>
      <c r="U162" s="20"/>
      <c r="V162" s="20"/>
      <c r="W162" s="20"/>
      <c r="X162" s="20"/>
      <c r="Y162" s="20"/>
      <c r="Z162" s="20"/>
    </row>
    <row r="163" spans="2:26" ht="15">
      <c r="B163" s="10"/>
      <c r="C163" s="11"/>
      <c r="D163" s="16"/>
      <c r="E163" s="16"/>
      <c r="F163" s="16"/>
      <c r="G163" s="10"/>
      <c r="H163" s="10"/>
      <c r="I163" s="10"/>
      <c r="J163" s="10"/>
      <c r="K163" s="10"/>
      <c r="L163" s="10"/>
      <c r="M163" s="10"/>
      <c r="N163" s="10"/>
      <c r="O163" s="10"/>
      <c r="P163" s="10"/>
      <c r="Q163" s="10"/>
      <c r="R163" s="10"/>
      <c r="S163" s="20"/>
      <c r="T163" s="20"/>
      <c r="U163" s="20"/>
      <c r="V163" s="20"/>
      <c r="W163" s="20"/>
      <c r="X163" s="20"/>
      <c r="Y163" s="20"/>
      <c r="Z163" s="20"/>
    </row>
    <row r="164" spans="2:26" ht="15">
      <c r="B164" s="10"/>
      <c r="C164" s="11"/>
      <c r="D164" s="16"/>
      <c r="E164" s="16"/>
      <c r="F164" s="16"/>
      <c r="G164" s="10"/>
      <c r="H164" s="10"/>
      <c r="I164" s="10"/>
      <c r="J164" s="10"/>
      <c r="K164" s="10"/>
      <c r="L164" s="10"/>
      <c r="M164" s="10"/>
      <c r="N164" s="10"/>
      <c r="O164" s="10"/>
      <c r="P164" s="10"/>
      <c r="Q164" s="10"/>
      <c r="R164" s="10"/>
      <c r="S164" s="20"/>
      <c r="T164" s="20"/>
      <c r="U164" s="20"/>
      <c r="V164" s="20"/>
      <c r="W164" s="20"/>
      <c r="X164" s="20"/>
      <c r="Y164" s="20"/>
      <c r="Z164" s="20"/>
    </row>
    <row r="165" spans="2:26" ht="15">
      <c r="B165" s="55"/>
      <c r="C165" s="11"/>
      <c r="D165" s="56"/>
      <c r="E165" s="56"/>
      <c r="F165" s="56"/>
      <c r="G165" s="10"/>
      <c r="H165" s="10"/>
      <c r="I165" s="10"/>
      <c r="J165" s="10"/>
      <c r="K165" s="10"/>
      <c r="L165" s="10"/>
      <c r="M165" s="10"/>
      <c r="N165" s="10"/>
      <c r="O165" s="10"/>
      <c r="P165" s="10"/>
      <c r="Q165" s="10"/>
      <c r="R165" s="10"/>
      <c r="S165" s="20"/>
      <c r="T165" s="20"/>
      <c r="U165" s="20"/>
      <c r="V165" s="20"/>
      <c r="W165" s="20"/>
      <c r="X165" s="20"/>
      <c r="Y165" s="20"/>
      <c r="Z165" s="20"/>
    </row>
    <row r="166" spans="2:26" ht="15">
      <c r="B166" s="57"/>
      <c r="C166" s="11"/>
      <c r="D166" s="56"/>
      <c r="E166" s="56"/>
      <c r="F166" s="56"/>
      <c r="G166" s="10"/>
      <c r="H166" s="10"/>
      <c r="I166" s="10"/>
      <c r="J166" s="10"/>
      <c r="K166" s="10"/>
      <c r="L166" s="10"/>
      <c r="M166" s="10"/>
      <c r="N166" s="10"/>
      <c r="O166" s="10"/>
      <c r="P166" s="10"/>
      <c r="Q166" s="10"/>
      <c r="R166" s="10"/>
      <c r="S166" s="20"/>
      <c r="T166" s="20"/>
      <c r="U166" s="20"/>
      <c r="V166" s="20"/>
      <c r="W166" s="20"/>
      <c r="X166" s="20"/>
      <c r="Y166" s="20"/>
      <c r="Z166" s="20"/>
    </row>
    <row r="167" spans="2:26" ht="15">
      <c r="B167" s="55"/>
      <c r="C167" s="11"/>
      <c r="D167" s="56"/>
      <c r="E167" s="56"/>
      <c r="F167" s="56"/>
      <c r="G167" s="10"/>
      <c r="H167" s="10"/>
      <c r="I167" s="10"/>
      <c r="J167" s="10"/>
      <c r="K167" s="10"/>
      <c r="L167" s="10"/>
      <c r="M167" s="10"/>
      <c r="N167" s="10"/>
      <c r="O167" s="10"/>
      <c r="P167" s="10"/>
      <c r="Q167" s="10"/>
      <c r="R167" s="10"/>
      <c r="S167" s="20"/>
      <c r="T167" s="20"/>
      <c r="U167" s="20"/>
      <c r="V167" s="20"/>
      <c r="W167" s="20"/>
      <c r="X167" s="20"/>
      <c r="Y167" s="20"/>
      <c r="Z167" s="20"/>
    </row>
    <row r="168" spans="2:26" ht="15">
      <c r="B168" s="55"/>
      <c r="C168" s="11"/>
      <c r="D168" s="56"/>
      <c r="E168" s="56"/>
      <c r="F168" s="56"/>
      <c r="G168" s="10"/>
      <c r="H168" s="10"/>
      <c r="I168" s="10"/>
      <c r="J168" s="10"/>
      <c r="K168" s="10"/>
      <c r="L168" s="10"/>
      <c r="M168" s="10"/>
      <c r="N168" s="10"/>
      <c r="O168" s="10"/>
      <c r="P168" s="10"/>
      <c r="Q168" s="10"/>
      <c r="R168" s="10"/>
      <c r="S168" s="20"/>
      <c r="T168" s="20"/>
      <c r="U168" s="20"/>
      <c r="V168" s="20"/>
      <c r="W168" s="20"/>
      <c r="X168" s="20"/>
      <c r="Y168" s="20"/>
      <c r="Z168" s="20"/>
    </row>
    <row r="169" spans="2:26" ht="15">
      <c r="B169" s="55"/>
      <c r="C169" s="11"/>
      <c r="D169" s="56"/>
      <c r="E169" s="56"/>
      <c r="F169" s="56"/>
      <c r="G169" s="10"/>
      <c r="H169" s="10"/>
      <c r="I169" s="10"/>
      <c r="J169" s="10"/>
      <c r="K169" s="10"/>
      <c r="L169" s="10"/>
      <c r="M169" s="10"/>
      <c r="N169" s="10"/>
      <c r="O169" s="10"/>
      <c r="P169" s="10"/>
      <c r="Q169" s="10"/>
      <c r="R169" s="10"/>
      <c r="S169" s="20"/>
      <c r="T169" s="20"/>
      <c r="U169" s="20"/>
      <c r="V169" s="20"/>
      <c r="W169" s="20"/>
      <c r="X169" s="20"/>
      <c r="Y169" s="20"/>
      <c r="Z169" s="20"/>
    </row>
    <row r="170" spans="2:26" ht="15">
      <c r="B170" s="55"/>
      <c r="C170" s="11"/>
      <c r="D170" s="56"/>
      <c r="E170" s="56"/>
      <c r="F170" s="56"/>
      <c r="G170" s="10"/>
      <c r="H170" s="10"/>
      <c r="I170" s="10"/>
      <c r="J170" s="10"/>
      <c r="K170" s="10"/>
      <c r="L170" s="10"/>
      <c r="M170" s="10"/>
      <c r="N170" s="10"/>
      <c r="O170" s="10"/>
      <c r="P170" s="10"/>
      <c r="Q170" s="10"/>
      <c r="R170" s="10"/>
      <c r="S170" s="20"/>
      <c r="T170" s="20"/>
      <c r="U170" s="20"/>
      <c r="V170" s="20"/>
      <c r="W170" s="20"/>
      <c r="X170" s="20"/>
      <c r="Y170" s="20"/>
      <c r="Z170" s="20"/>
    </row>
    <row r="171" spans="2:26" ht="15">
      <c r="B171" s="55"/>
      <c r="C171" s="11"/>
      <c r="D171" s="56"/>
      <c r="E171" s="56"/>
      <c r="F171" s="56"/>
      <c r="G171" s="10"/>
      <c r="H171" s="10"/>
      <c r="I171" s="10"/>
      <c r="J171" s="10"/>
      <c r="K171" s="10"/>
      <c r="L171" s="10"/>
      <c r="M171" s="10"/>
      <c r="N171" s="10"/>
      <c r="O171" s="10"/>
      <c r="P171" s="10"/>
      <c r="Q171" s="10"/>
      <c r="R171" s="10"/>
      <c r="S171" s="20"/>
      <c r="T171" s="20"/>
      <c r="U171" s="20"/>
      <c r="V171" s="20"/>
      <c r="W171" s="20"/>
      <c r="X171" s="20"/>
      <c r="Y171" s="20"/>
      <c r="Z171" s="20"/>
    </row>
    <row r="172" spans="2:26" ht="15">
      <c r="B172" s="55"/>
      <c r="C172" s="11"/>
      <c r="D172" s="56"/>
      <c r="E172" s="56"/>
      <c r="F172" s="56"/>
      <c r="G172" s="10"/>
      <c r="H172" s="10"/>
      <c r="I172" s="10"/>
      <c r="J172" s="10"/>
      <c r="K172" s="10"/>
      <c r="L172" s="10"/>
      <c r="M172" s="10"/>
      <c r="N172" s="10"/>
      <c r="O172" s="10"/>
      <c r="P172" s="10"/>
      <c r="Q172" s="10"/>
      <c r="R172" s="10"/>
      <c r="S172" s="20"/>
      <c r="T172" s="20"/>
      <c r="U172" s="20"/>
      <c r="V172" s="20"/>
      <c r="W172" s="20"/>
      <c r="X172" s="20"/>
      <c r="Y172" s="20"/>
      <c r="Z172" s="20"/>
    </row>
    <row r="173" spans="2:26" ht="15">
      <c r="B173" s="55"/>
      <c r="C173" s="11"/>
      <c r="D173" s="56"/>
      <c r="E173" s="56"/>
      <c r="F173" s="56"/>
      <c r="G173" s="10"/>
      <c r="H173" s="10"/>
      <c r="I173" s="10"/>
      <c r="J173" s="10"/>
      <c r="K173" s="10"/>
      <c r="L173" s="10"/>
      <c r="M173" s="10"/>
      <c r="N173" s="10"/>
      <c r="O173" s="10"/>
      <c r="P173" s="10"/>
      <c r="Q173" s="10"/>
      <c r="R173" s="10"/>
      <c r="S173" s="20"/>
      <c r="T173" s="20"/>
      <c r="U173" s="20"/>
      <c r="V173" s="20"/>
      <c r="W173" s="20"/>
      <c r="X173" s="20"/>
      <c r="Y173" s="20"/>
      <c r="Z173" s="20"/>
    </row>
    <row r="174" spans="2:26" ht="15">
      <c r="B174" s="55"/>
      <c r="C174" s="11"/>
      <c r="D174" s="56"/>
      <c r="E174" s="56"/>
      <c r="F174" s="56"/>
      <c r="G174" s="10"/>
      <c r="H174" s="10"/>
      <c r="I174" s="10"/>
      <c r="J174" s="10"/>
      <c r="K174" s="10"/>
      <c r="L174" s="10"/>
      <c r="M174" s="10"/>
      <c r="N174" s="10"/>
      <c r="O174" s="10"/>
      <c r="P174" s="10"/>
      <c r="Q174" s="10"/>
      <c r="R174" s="10"/>
      <c r="S174" s="20"/>
      <c r="T174" s="20"/>
      <c r="U174" s="20"/>
      <c r="V174" s="20"/>
      <c r="W174" s="20"/>
      <c r="X174" s="20"/>
      <c r="Y174" s="20"/>
      <c r="Z174" s="20"/>
    </row>
    <row r="175" spans="2:26" ht="15">
      <c r="B175" s="55"/>
      <c r="C175" s="11"/>
      <c r="D175" s="56"/>
      <c r="E175" s="56"/>
      <c r="F175" s="56"/>
      <c r="G175" s="10"/>
      <c r="H175" s="10"/>
      <c r="I175" s="10"/>
      <c r="J175" s="10"/>
      <c r="K175" s="10"/>
      <c r="L175" s="10"/>
      <c r="M175" s="10"/>
      <c r="N175" s="10"/>
      <c r="O175" s="10"/>
      <c r="P175" s="10"/>
      <c r="Q175" s="10"/>
      <c r="R175" s="10"/>
      <c r="S175" s="20"/>
      <c r="T175" s="20"/>
      <c r="U175" s="20"/>
      <c r="V175" s="20"/>
      <c r="W175" s="20"/>
      <c r="X175" s="20"/>
      <c r="Y175" s="20"/>
      <c r="Z175" s="20"/>
    </row>
    <row r="176" spans="2:26" ht="15">
      <c r="B176" s="55"/>
      <c r="C176" s="11"/>
      <c r="D176" s="56"/>
      <c r="E176" s="56"/>
      <c r="F176" s="56"/>
      <c r="G176" s="10"/>
      <c r="H176" s="10"/>
      <c r="I176" s="10"/>
      <c r="J176" s="10"/>
      <c r="K176" s="10"/>
      <c r="L176" s="10"/>
      <c r="M176" s="10"/>
      <c r="N176" s="10"/>
      <c r="O176" s="10"/>
      <c r="P176" s="10"/>
      <c r="Q176" s="10"/>
      <c r="R176" s="10"/>
      <c r="S176" s="20"/>
      <c r="T176" s="20"/>
      <c r="U176" s="20"/>
      <c r="V176" s="20"/>
      <c r="W176" s="20"/>
      <c r="X176" s="20"/>
      <c r="Y176" s="20"/>
      <c r="Z176" s="20"/>
    </row>
    <row r="177" spans="2:26" ht="15">
      <c r="B177" s="55"/>
      <c r="C177" s="11"/>
      <c r="D177" s="56"/>
      <c r="E177" s="56"/>
      <c r="F177" s="56"/>
      <c r="G177" s="10"/>
      <c r="H177" s="10"/>
      <c r="I177" s="10"/>
      <c r="J177" s="10"/>
      <c r="K177" s="10"/>
      <c r="L177" s="10"/>
      <c r="M177" s="10"/>
      <c r="N177" s="10"/>
      <c r="O177" s="10"/>
      <c r="P177" s="10"/>
      <c r="Q177" s="10"/>
      <c r="R177" s="10"/>
      <c r="S177" s="20"/>
      <c r="T177" s="20"/>
      <c r="U177" s="20"/>
      <c r="V177" s="20"/>
      <c r="W177" s="20"/>
      <c r="X177" s="20"/>
      <c r="Y177" s="20"/>
      <c r="Z177" s="20"/>
    </row>
    <row r="178" spans="2:26" ht="15">
      <c r="B178" s="55"/>
      <c r="C178" s="11"/>
      <c r="D178" s="56"/>
      <c r="E178" s="56"/>
      <c r="F178" s="56"/>
      <c r="G178" s="10"/>
      <c r="H178" s="10"/>
      <c r="I178" s="10"/>
      <c r="J178" s="10"/>
      <c r="K178" s="10"/>
      <c r="L178" s="10"/>
      <c r="M178" s="10"/>
      <c r="N178" s="10"/>
      <c r="O178" s="10"/>
      <c r="P178" s="10"/>
      <c r="Q178" s="10"/>
      <c r="R178" s="10"/>
      <c r="S178" s="20"/>
      <c r="T178" s="20"/>
      <c r="U178" s="20"/>
      <c r="V178" s="20"/>
      <c r="W178" s="20"/>
      <c r="X178" s="20"/>
      <c r="Y178" s="20"/>
      <c r="Z178" s="20"/>
    </row>
    <row r="179" spans="2:26" ht="15">
      <c r="B179" s="55"/>
      <c r="C179" s="11"/>
      <c r="D179" s="56"/>
      <c r="E179" s="56"/>
      <c r="F179" s="56"/>
      <c r="G179" s="10"/>
      <c r="H179" s="10"/>
      <c r="I179" s="10"/>
      <c r="J179" s="10"/>
      <c r="K179" s="10"/>
      <c r="L179" s="10"/>
      <c r="M179" s="10"/>
      <c r="N179" s="10"/>
      <c r="O179" s="10"/>
      <c r="P179" s="10"/>
      <c r="Q179" s="10"/>
      <c r="R179" s="10"/>
      <c r="S179" s="20"/>
      <c r="T179" s="20"/>
      <c r="U179" s="20"/>
      <c r="V179" s="20"/>
      <c r="W179" s="20"/>
      <c r="X179" s="20"/>
      <c r="Y179" s="20"/>
      <c r="Z179" s="20"/>
    </row>
    <row r="180" spans="2:26" ht="15">
      <c r="B180" s="55"/>
      <c r="C180" s="11"/>
      <c r="D180" s="56"/>
      <c r="E180" s="56"/>
      <c r="F180" s="56"/>
      <c r="G180" s="10"/>
      <c r="H180" s="10"/>
      <c r="I180" s="10"/>
      <c r="J180" s="10"/>
      <c r="K180" s="10"/>
      <c r="L180" s="10"/>
      <c r="M180" s="10"/>
      <c r="N180" s="10"/>
      <c r="O180" s="10"/>
      <c r="P180" s="10"/>
      <c r="Q180" s="10"/>
      <c r="R180" s="10"/>
      <c r="S180" s="20"/>
      <c r="T180" s="20"/>
      <c r="U180" s="20"/>
      <c r="V180" s="20"/>
      <c r="W180" s="20"/>
      <c r="X180" s="20"/>
      <c r="Y180" s="20"/>
      <c r="Z180" s="20"/>
    </row>
    <row r="181" spans="2:26" ht="15">
      <c r="B181" s="55"/>
      <c r="C181" s="11"/>
      <c r="D181" s="56"/>
      <c r="E181" s="56"/>
      <c r="F181" s="56"/>
      <c r="G181" s="10"/>
      <c r="H181" s="10"/>
      <c r="I181" s="10"/>
      <c r="J181" s="10"/>
      <c r="K181" s="10"/>
      <c r="L181" s="10"/>
      <c r="M181" s="10"/>
      <c r="N181" s="10"/>
      <c r="O181" s="10"/>
      <c r="P181" s="10"/>
      <c r="Q181" s="10"/>
      <c r="R181" s="10"/>
      <c r="S181" s="20"/>
      <c r="T181" s="20"/>
      <c r="U181" s="20"/>
      <c r="V181" s="20"/>
      <c r="W181" s="20"/>
      <c r="X181" s="20"/>
      <c r="Y181" s="20"/>
      <c r="Z181" s="20"/>
    </row>
    <row r="182" spans="2:26" ht="15">
      <c r="B182" s="55"/>
      <c r="C182" s="11"/>
      <c r="D182" s="56"/>
      <c r="E182" s="56"/>
      <c r="F182" s="56"/>
      <c r="G182" s="10"/>
      <c r="H182" s="10"/>
      <c r="I182" s="10"/>
      <c r="J182" s="10"/>
      <c r="K182" s="10"/>
      <c r="L182" s="10"/>
      <c r="M182" s="10"/>
      <c r="N182" s="10"/>
      <c r="O182" s="10"/>
      <c r="P182" s="10"/>
      <c r="Q182" s="10"/>
      <c r="R182" s="10"/>
      <c r="S182" s="20"/>
      <c r="T182" s="20"/>
      <c r="U182" s="20"/>
      <c r="V182" s="20"/>
      <c r="W182" s="20"/>
      <c r="X182" s="20"/>
      <c r="Y182" s="20"/>
      <c r="Z182" s="20"/>
    </row>
    <row r="183" spans="2:18" ht="15">
      <c r="B183" s="55"/>
      <c r="C183" s="11"/>
      <c r="D183" s="56"/>
      <c r="E183" s="56"/>
      <c r="F183" s="56"/>
      <c r="G183" s="10"/>
      <c r="H183" s="10"/>
      <c r="I183" s="10"/>
      <c r="J183" s="10"/>
      <c r="K183" s="10"/>
      <c r="L183" s="10"/>
      <c r="M183" s="10"/>
      <c r="N183" s="10"/>
      <c r="O183" s="10"/>
      <c r="P183" s="10"/>
      <c r="Q183" s="10"/>
      <c r="R183" s="10"/>
    </row>
    <row r="184" spans="2:18" ht="15">
      <c r="B184" s="55"/>
      <c r="C184" s="11"/>
      <c r="D184" s="56"/>
      <c r="E184" s="56"/>
      <c r="F184" s="56"/>
      <c r="G184" s="10"/>
      <c r="H184" s="10"/>
      <c r="I184" s="10"/>
      <c r="J184" s="10"/>
      <c r="K184" s="10"/>
      <c r="L184" s="10"/>
      <c r="M184" s="10"/>
      <c r="N184" s="10"/>
      <c r="O184" s="10"/>
      <c r="P184" s="10"/>
      <c r="Q184" s="10"/>
      <c r="R184" s="10"/>
    </row>
    <row r="185" spans="2:18" ht="15">
      <c r="B185" s="55"/>
      <c r="C185" s="11"/>
      <c r="D185" s="56"/>
      <c r="E185" s="56"/>
      <c r="F185" s="56"/>
      <c r="G185" s="10"/>
      <c r="H185" s="10"/>
      <c r="I185" s="10"/>
      <c r="J185" s="10"/>
      <c r="K185" s="10"/>
      <c r="L185" s="10"/>
      <c r="M185" s="10"/>
      <c r="N185" s="10"/>
      <c r="O185" s="10"/>
      <c r="P185" s="10"/>
      <c r="Q185" s="10"/>
      <c r="R185" s="10"/>
    </row>
    <row r="186" spans="2:18" ht="15">
      <c r="B186" s="55"/>
      <c r="C186" s="11"/>
      <c r="D186" s="56"/>
      <c r="E186" s="56"/>
      <c r="F186" s="56"/>
      <c r="G186" s="10"/>
      <c r="H186" s="10"/>
      <c r="I186" s="10"/>
      <c r="J186" s="10"/>
      <c r="K186" s="10"/>
      <c r="L186" s="10"/>
      <c r="M186" s="10"/>
      <c r="N186" s="10"/>
      <c r="O186" s="10"/>
      <c r="P186" s="10"/>
      <c r="Q186" s="10"/>
      <c r="R186" s="10"/>
    </row>
    <row r="187" spans="2:18" ht="15">
      <c r="B187" s="55"/>
      <c r="C187" s="11"/>
      <c r="D187" s="56"/>
      <c r="E187" s="56"/>
      <c r="F187" s="56"/>
      <c r="G187" s="10"/>
      <c r="H187" s="10"/>
      <c r="I187" s="10"/>
      <c r="J187" s="10"/>
      <c r="K187" s="10"/>
      <c r="L187" s="10"/>
      <c r="M187" s="10"/>
      <c r="N187" s="10"/>
      <c r="O187" s="10"/>
      <c r="P187" s="10"/>
      <c r="Q187" s="10"/>
      <c r="R187" s="10"/>
    </row>
    <row r="188" spans="2:18" ht="15">
      <c r="B188" s="55"/>
      <c r="C188" s="11"/>
      <c r="D188" s="56"/>
      <c r="E188" s="56"/>
      <c r="F188" s="56"/>
      <c r="G188" s="10"/>
      <c r="H188" s="10"/>
      <c r="I188" s="10"/>
      <c r="J188" s="10"/>
      <c r="K188" s="10"/>
      <c r="L188" s="10"/>
      <c r="M188" s="10"/>
      <c r="N188" s="10"/>
      <c r="O188" s="10"/>
      <c r="P188" s="10"/>
      <c r="Q188" s="10"/>
      <c r="R188" s="10"/>
    </row>
    <row r="189" spans="2:18" ht="15">
      <c r="B189" s="55"/>
      <c r="C189" s="11"/>
      <c r="D189" s="56"/>
      <c r="E189" s="56"/>
      <c r="F189" s="56"/>
      <c r="G189" s="10"/>
      <c r="H189" s="10"/>
      <c r="I189" s="10"/>
      <c r="J189" s="10"/>
      <c r="K189" s="10"/>
      <c r="L189" s="10"/>
      <c r="M189" s="10"/>
      <c r="N189" s="10"/>
      <c r="O189" s="10"/>
      <c r="P189" s="10"/>
      <c r="Q189" s="10"/>
      <c r="R189" s="10"/>
    </row>
    <row r="190" spans="2:18" ht="15">
      <c r="B190" s="55"/>
      <c r="C190" s="11"/>
      <c r="D190" s="56"/>
      <c r="E190" s="56"/>
      <c r="F190" s="56"/>
      <c r="G190" s="10"/>
      <c r="H190" s="10"/>
      <c r="I190" s="10"/>
      <c r="J190" s="10"/>
      <c r="K190" s="10"/>
      <c r="L190" s="10"/>
      <c r="M190" s="10"/>
      <c r="N190" s="10"/>
      <c r="O190" s="10"/>
      <c r="P190" s="10"/>
      <c r="Q190" s="10"/>
      <c r="R190" s="10"/>
    </row>
    <row r="191" spans="2:18" ht="15">
      <c r="B191" s="55"/>
      <c r="C191" s="11"/>
      <c r="D191" s="56"/>
      <c r="E191" s="56"/>
      <c r="F191" s="56"/>
      <c r="G191" s="10"/>
      <c r="H191" s="10"/>
      <c r="I191" s="10"/>
      <c r="J191" s="10"/>
      <c r="K191" s="10"/>
      <c r="L191" s="10"/>
      <c r="M191" s="10"/>
      <c r="N191" s="10"/>
      <c r="O191" s="10"/>
      <c r="P191" s="10"/>
      <c r="Q191" s="10"/>
      <c r="R191" s="10"/>
    </row>
    <row r="192" spans="2:18" ht="15">
      <c r="B192" s="55"/>
      <c r="C192" s="11"/>
      <c r="D192" s="56"/>
      <c r="E192" s="56"/>
      <c r="F192" s="56"/>
      <c r="G192" s="10"/>
      <c r="H192" s="10"/>
      <c r="I192" s="10"/>
      <c r="J192" s="10"/>
      <c r="K192" s="10"/>
      <c r="L192" s="10"/>
      <c r="M192" s="10"/>
      <c r="N192" s="10"/>
      <c r="O192" s="10"/>
      <c r="P192" s="10"/>
      <c r="Q192" s="10"/>
      <c r="R192" s="10"/>
    </row>
    <row r="193" spans="2:18" ht="15">
      <c r="B193" s="55"/>
      <c r="C193" s="11"/>
      <c r="D193" s="56"/>
      <c r="E193" s="56"/>
      <c r="F193" s="56"/>
      <c r="G193" s="10"/>
      <c r="H193" s="10"/>
      <c r="I193" s="10"/>
      <c r="J193" s="10"/>
      <c r="K193" s="10"/>
      <c r="L193" s="10"/>
      <c r="M193" s="10"/>
      <c r="N193" s="10"/>
      <c r="O193" s="10"/>
      <c r="P193" s="10"/>
      <c r="Q193" s="10"/>
      <c r="R193" s="10"/>
    </row>
    <row r="194" spans="2:18" ht="15">
      <c r="B194" s="55"/>
      <c r="C194" s="11"/>
      <c r="D194" s="56"/>
      <c r="E194" s="56"/>
      <c r="F194" s="56"/>
      <c r="G194" s="10"/>
      <c r="H194" s="10"/>
      <c r="I194" s="10"/>
      <c r="J194" s="10"/>
      <c r="K194" s="10"/>
      <c r="L194" s="10"/>
      <c r="M194" s="10"/>
      <c r="N194" s="10"/>
      <c r="O194" s="10"/>
      <c r="P194" s="10"/>
      <c r="Q194" s="10"/>
      <c r="R194" s="10"/>
    </row>
    <row r="195" spans="2:18" ht="15">
      <c r="B195" s="55"/>
      <c r="C195" s="11"/>
      <c r="D195" s="56"/>
      <c r="E195" s="56"/>
      <c r="F195" s="56"/>
      <c r="G195" s="10"/>
      <c r="H195" s="10"/>
      <c r="I195" s="10"/>
      <c r="J195" s="10"/>
      <c r="K195" s="10"/>
      <c r="L195" s="10"/>
      <c r="M195" s="10"/>
      <c r="N195" s="10"/>
      <c r="O195" s="10"/>
      <c r="P195" s="10"/>
      <c r="Q195" s="10"/>
      <c r="R195" s="10"/>
    </row>
    <row r="196" spans="2:18" ht="15">
      <c r="B196" s="55"/>
      <c r="C196" s="11"/>
      <c r="D196" s="56"/>
      <c r="E196" s="56"/>
      <c r="F196" s="56"/>
      <c r="G196" s="10"/>
      <c r="H196" s="10"/>
      <c r="I196" s="10"/>
      <c r="J196" s="10"/>
      <c r="K196" s="10"/>
      <c r="L196" s="10"/>
      <c r="M196" s="10"/>
      <c r="N196" s="10"/>
      <c r="O196" s="10"/>
      <c r="P196" s="10"/>
      <c r="Q196" s="10"/>
      <c r="R196" s="10"/>
    </row>
    <row r="197" spans="2:18" ht="15">
      <c r="B197" s="55"/>
      <c r="C197" s="11"/>
      <c r="D197" s="56"/>
      <c r="E197" s="56"/>
      <c r="F197" s="56"/>
      <c r="G197" s="10"/>
      <c r="H197" s="10"/>
      <c r="I197" s="10"/>
      <c r="J197" s="10"/>
      <c r="K197" s="10"/>
      <c r="L197" s="10"/>
      <c r="M197" s="10"/>
      <c r="N197" s="10"/>
      <c r="O197" s="10"/>
      <c r="P197" s="10"/>
      <c r="Q197" s="10"/>
      <c r="R197" s="10"/>
    </row>
    <row r="198" spans="2:18" ht="15">
      <c r="B198" s="55"/>
      <c r="C198" s="11"/>
      <c r="D198" s="56"/>
      <c r="E198" s="56"/>
      <c r="F198" s="56"/>
      <c r="G198" s="10"/>
      <c r="H198" s="10"/>
      <c r="I198" s="10"/>
      <c r="J198" s="10"/>
      <c r="K198" s="10"/>
      <c r="L198" s="10"/>
      <c r="M198" s="10"/>
      <c r="N198" s="10"/>
      <c r="O198" s="10"/>
      <c r="P198" s="10"/>
      <c r="Q198" s="10"/>
      <c r="R198" s="10"/>
    </row>
    <row r="199" spans="2:18" ht="15">
      <c r="B199" s="58"/>
      <c r="C199" s="17"/>
      <c r="D199" s="56"/>
      <c r="E199" s="56"/>
      <c r="F199" s="56"/>
      <c r="G199" s="12"/>
      <c r="H199" s="12"/>
      <c r="I199" s="12"/>
      <c r="J199" s="12"/>
      <c r="K199" s="12"/>
      <c r="L199" s="12"/>
      <c r="M199" s="12"/>
      <c r="N199" s="12"/>
      <c r="O199" s="12"/>
      <c r="P199" s="12"/>
      <c r="Q199" s="12"/>
      <c r="R199" s="12"/>
    </row>
    <row r="200" spans="2:18" ht="15">
      <c r="B200" s="58"/>
      <c r="C200" s="17"/>
      <c r="D200" s="56"/>
      <c r="E200" s="56"/>
      <c r="F200" s="56"/>
      <c r="G200" s="12"/>
      <c r="H200" s="12"/>
      <c r="I200" s="12"/>
      <c r="J200" s="12"/>
      <c r="K200" s="12"/>
      <c r="L200" s="12"/>
      <c r="M200" s="12"/>
      <c r="N200" s="12"/>
      <c r="O200" s="12"/>
      <c r="P200" s="12"/>
      <c r="Q200" s="12"/>
      <c r="R200" s="12"/>
    </row>
    <row r="201" spans="2:18" ht="15">
      <c r="B201" s="58"/>
      <c r="C201" s="17"/>
      <c r="D201" s="56"/>
      <c r="E201" s="56"/>
      <c r="F201" s="56"/>
      <c r="G201" s="12"/>
      <c r="H201" s="12"/>
      <c r="I201" s="12"/>
      <c r="J201" s="12"/>
      <c r="K201" s="12"/>
      <c r="L201" s="12"/>
      <c r="M201" s="12"/>
      <c r="N201" s="12"/>
      <c r="O201" s="12"/>
      <c r="P201" s="12"/>
      <c r="Q201" s="12"/>
      <c r="R201" s="12"/>
    </row>
    <row r="202" spans="2:18" ht="15">
      <c r="B202" s="58"/>
      <c r="C202" s="17"/>
      <c r="D202" s="56"/>
      <c r="E202" s="56"/>
      <c r="F202" s="56"/>
      <c r="G202" s="12"/>
      <c r="H202" s="12"/>
      <c r="I202" s="12"/>
      <c r="J202" s="12"/>
      <c r="K202" s="12"/>
      <c r="L202" s="12"/>
      <c r="M202" s="12"/>
      <c r="N202" s="12"/>
      <c r="O202" s="12"/>
      <c r="P202" s="12"/>
      <c r="Q202" s="12"/>
      <c r="R202" s="12"/>
    </row>
    <row r="203" spans="2:18" ht="15">
      <c r="B203" s="58"/>
      <c r="C203" s="17"/>
      <c r="D203" s="56"/>
      <c r="E203" s="56"/>
      <c r="F203" s="56"/>
      <c r="G203" s="12"/>
      <c r="H203" s="12"/>
      <c r="I203" s="12"/>
      <c r="J203" s="12"/>
      <c r="K203" s="12"/>
      <c r="L203" s="12"/>
      <c r="M203" s="12"/>
      <c r="N203" s="12"/>
      <c r="O203" s="12"/>
      <c r="P203" s="12"/>
      <c r="Q203" s="12"/>
      <c r="R203" s="12"/>
    </row>
    <row r="204" spans="2:18" ht="15">
      <c r="B204" s="58"/>
      <c r="C204" s="17"/>
      <c r="D204" s="56"/>
      <c r="E204" s="56"/>
      <c r="F204" s="56"/>
      <c r="G204" s="12"/>
      <c r="H204" s="12"/>
      <c r="I204" s="12"/>
      <c r="J204" s="12"/>
      <c r="K204" s="12"/>
      <c r="L204" s="12"/>
      <c r="M204" s="12"/>
      <c r="N204" s="12"/>
      <c r="O204" s="12"/>
      <c r="P204" s="12"/>
      <c r="Q204" s="12"/>
      <c r="R204" s="12"/>
    </row>
    <row r="205" spans="2:18" ht="15">
      <c r="B205" s="58"/>
      <c r="C205" s="17"/>
      <c r="D205" s="56"/>
      <c r="E205" s="56"/>
      <c r="F205" s="56"/>
      <c r="G205" s="12"/>
      <c r="H205" s="12"/>
      <c r="I205" s="12"/>
      <c r="J205" s="12"/>
      <c r="K205" s="12"/>
      <c r="L205" s="12"/>
      <c r="M205" s="12"/>
      <c r="N205" s="12"/>
      <c r="O205" s="12"/>
      <c r="P205" s="12"/>
      <c r="Q205" s="12"/>
      <c r="R205" s="12"/>
    </row>
    <row r="206" spans="2:18" ht="15">
      <c r="B206" s="58"/>
      <c r="C206" s="17"/>
      <c r="D206" s="56"/>
      <c r="E206" s="56"/>
      <c r="F206" s="56"/>
      <c r="G206" s="12"/>
      <c r="H206" s="12"/>
      <c r="I206" s="12"/>
      <c r="J206" s="12"/>
      <c r="K206" s="12"/>
      <c r="L206" s="12"/>
      <c r="M206" s="12"/>
      <c r="N206" s="12"/>
      <c r="O206" s="12"/>
      <c r="P206" s="12"/>
      <c r="Q206" s="12"/>
      <c r="R206" s="12"/>
    </row>
    <row r="207" spans="2:18" ht="15">
      <c r="B207" s="58"/>
      <c r="C207" s="17"/>
      <c r="D207" s="56"/>
      <c r="E207" s="56"/>
      <c r="F207" s="56"/>
      <c r="G207" s="12"/>
      <c r="H207" s="12"/>
      <c r="I207" s="12"/>
      <c r="J207" s="12"/>
      <c r="K207" s="12"/>
      <c r="L207" s="12"/>
      <c r="M207" s="12"/>
      <c r="N207" s="12"/>
      <c r="O207" s="12"/>
      <c r="P207" s="12"/>
      <c r="Q207" s="12"/>
      <c r="R207" s="12"/>
    </row>
    <row r="208" spans="2:18" ht="15">
      <c r="B208" s="58"/>
      <c r="C208" s="17"/>
      <c r="D208" s="56"/>
      <c r="E208" s="56"/>
      <c r="F208" s="56"/>
      <c r="G208" s="12"/>
      <c r="H208" s="12"/>
      <c r="I208" s="12"/>
      <c r="J208" s="12"/>
      <c r="K208" s="12"/>
      <c r="L208" s="12"/>
      <c r="M208" s="12"/>
      <c r="N208" s="12"/>
      <c r="O208" s="12"/>
      <c r="P208" s="12"/>
      <c r="Q208" s="12"/>
      <c r="R208" s="12"/>
    </row>
    <row r="209" spans="2:18" ht="15">
      <c r="B209" s="58"/>
      <c r="C209" s="17"/>
      <c r="D209" s="56"/>
      <c r="E209" s="56"/>
      <c r="F209" s="56"/>
      <c r="G209" s="12"/>
      <c r="H209" s="12"/>
      <c r="I209" s="12"/>
      <c r="J209" s="12"/>
      <c r="K209" s="12"/>
      <c r="L209" s="12"/>
      <c r="M209" s="12"/>
      <c r="N209" s="12"/>
      <c r="O209" s="12"/>
      <c r="P209" s="12"/>
      <c r="Q209" s="12"/>
      <c r="R209" s="12"/>
    </row>
    <row r="210" spans="2:18" ht="15">
      <c r="B210" s="58"/>
      <c r="C210" s="17"/>
      <c r="D210" s="56"/>
      <c r="E210" s="56"/>
      <c r="F210" s="56"/>
      <c r="G210" s="12"/>
      <c r="H210" s="12"/>
      <c r="I210" s="12"/>
      <c r="J210" s="12"/>
      <c r="K210" s="12"/>
      <c r="L210" s="12"/>
      <c r="M210" s="12"/>
      <c r="N210" s="12"/>
      <c r="O210" s="12"/>
      <c r="P210" s="12"/>
      <c r="Q210" s="12"/>
      <c r="R210" s="12"/>
    </row>
    <row r="211" spans="2:18" ht="15">
      <c r="B211" s="58"/>
      <c r="C211" s="17"/>
      <c r="D211" s="56"/>
      <c r="E211" s="56"/>
      <c r="F211" s="56"/>
      <c r="G211" s="12"/>
      <c r="H211" s="12"/>
      <c r="I211" s="12"/>
      <c r="J211" s="12"/>
      <c r="K211" s="12"/>
      <c r="L211" s="12"/>
      <c r="M211" s="12"/>
      <c r="N211" s="12"/>
      <c r="O211" s="12"/>
      <c r="P211" s="12"/>
      <c r="Q211" s="12"/>
      <c r="R211" s="12"/>
    </row>
    <row r="212" spans="2:18" ht="15">
      <c r="B212" s="58"/>
      <c r="C212" s="17"/>
      <c r="D212" s="56"/>
      <c r="E212" s="56"/>
      <c r="F212" s="56"/>
      <c r="G212" s="12"/>
      <c r="H212" s="12"/>
      <c r="I212" s="12"/>
      <c r="J212" s="12"/>
      <c r="K212" s="12"/>
      <c r="L212" s="12"/>
      <c r="M212" s="12"/>
      <c r="N212" s="12"/>
      <c r="O212" s="12"/>
      <c r="P212" s="12"/>
      <c r="Q212" s="12"/>
      <c r="R212" s="12"/>
    </row>
    <row r="213" spans="2:18" ht="15">
      <c r="B213" s="58"/>
      <c r="C213" s="17"/>
      <c r="D213" s="56"/>
      <c r="E213" s="56"/>
      <c r="F213" s="56"/>
      <c r="G213" s="12"/>
      <c r="H213" s="12"/>
      <c r="I213" s="12"/>
      <c r="J213" s="12"/>
      <c r="K213" s="12"/>
      <c r="L213" s="12"/>
      <c r="M213" s="12"/>
      <c r="N213" s="12"/>
      <c r="O213" s="12"/>
      <c r="P213" s="12"/>
      <c r="Q213" s="12"/>
      <c r="R213" s="12"/>
    </row>
    <row r="214" spans="2:18" ht="15">
      <c r="B214" s="58"/>
      <c r="C214" s="17"/>
      <c r="D214" s="56"/>
      <c r="E214" s="56"/>
      <c r="F214" s="56"/>
      <c r="G214" s="12"/>
      <c r="H214" s="12"/>
      <c r="I214" s="12"/>
      <c r="J214" s="12"/>
      <c r="K214" s="12"/>
      <c r="L214" s="12"/>
      <c r="M214" s="12"/>
      <c r="N214" s="12"/>
      <c r="O214" s="12"/>
      <c r="P214" s="12"/>
      <c r="Q214" s="12"/>
      <c r="R214" s="12"/>
    </row>
    <row r="215" spans="2:18" ht="15">
      <c r="B215" s="58"/>
      <c r="C215" s="17"/>
      <c r="D215" s="56"/>
      <c r="E215" s="56"/>
      <c r="F215" s="56"/>
      <c r="G215" s="12"/>
      <c r="H215" s="12"/>
      <c r="I215" s="12"/>
      <c r="J215" s="12"/>
      <c r="K215" s="12"/>
      <c r="L215" s="12"/>
      <c r="M215" s="12"/>
      <c r="N215" s="12"/>
      <c r="O215" s="12"/>
      <c r="P215" s="12"/>
      <c r="Q215" s="12"/>
      <c r="R215" s="12"/>
    </row>
    <row r="216" spans="2:18" ht="15">
      <c r="B216" s="58"/>
      <c r="C216" s="17"/>
      <c r="D216" s="56"/>
      <c r="E216" s="56"/>
      <c r="F216" s="56"/>
      <c r="G216" s="12"/>
      <c r="H216" s="12"/>
      <c r="I216" s="12"/>
      <c r="J216" s="12"/>
      <c r="K216" s="12"/>
      <c r="L216" s="12"/>
      <c r="M216" s="12"/>
      <c r="N216" s="12"/>
      <c r="O216" s="12"/>
      <c r="P216" s="12"/>
      <c r="Q216" s="12"/>
      <c r="R216" s="12"/>
    </row>
    <row r="217" spans="2:18" ht="15">
      <c r="B217" s="58"/>
      <c r="C217" s="17"/>
      <c r="D217" s="56"/>
      <c r="E217" s="56"/>
      <c r="F217" s="56"/>
      <c r="G217" s="12"/>
      <c r="H217" s="12"/>
      <c r="I217" s="12"/>
      <c r="J217" s="12"/>
      <c r="K217" s="12"/>
      <c r="L217" s="12"/>
      <c r="M217" s="12"/>
      <c r="N217" s="12"/>
      <c r="O217" s="12"/>
      <c r="P217" s="12"/>
      <c r="Q217" s="12"/>
      <c r="R217" s="12"/>
    </row>
    <row r="218" spans="2:18" ht="15">
      <c r="B218" s="58"/>
      <c r="C218" s="17"/>
      <c r="D218" s="56"/>
      <c r="E218" s="56"/>
      <c r="F218" s="56"/>
      <c r="G218" s="12"/>
      <c r="H218" s="12"/>
      <c r="I218" s="12"/>
      <c r="J218" s="12"/>
      <c r="K218" s="12"/>
      <c r="L218" s="12"/>
      <c r="M218" s="12"/>
      <c r="N218" s="12"/>
      <c r="O218" s="12"/>
      <c r="P218" s="12"/>
      <c r="Q218" s="12"/>
      <c r="R218" s="12"/>
    </row>
    <row r="219" spans="2:18" ht="15">
      <c r="B219" s="58"/>
      <c r="C219" s="17"/>
      <c r="D219" s="56"/>
      <c r="E219" s="56"/>
      <c r="F219" s="56"/>
      <c r="G219" s="12"/>
      <c r="H219" s="12"/>
      <c r="I219" s="12"/>
      <c r="J219" s="12"/>
      <c r="K219" s="12"/>
      <c r="L219" s="12"/>
      <c r="M219" s="12"/>
      <c r="N219" s="12"/>
      <c r="O219" s="12"/>
      <c r="P219" s="12"/>
      <c r="Q219" s="12"/>
      <c r="R219" s="12"/>
    </row>
    <row r="220" spans="2:18" ht="15">
      <c r="B220" s="58"/>
      <c r="C220" s="17"/>
      <c r="D220" s="56"/>
      <c r="E220" s="56"/>
      <c r="F220" s="56"/>
      <c r="G220" s="12"/>
      <c r="H220" s="12"/>
      <c r="I220" s="12"/>
      <c r="J220" s="12"/>
      <c r="K220" s="12"/>
      <c r="L220" s="12"/>
      <c r="M220" s="12"/>
      <c r="N220" s="12"/>
      <c r="O220" s="12"/>
      <c r="P220" s="12"/>
      <c r="Q220" s="12"/>
      <c r="R220" s="12"/>
    </row>
    <row r="221" spans="2:18" ht="15">
      <c r="B221" s="58"/>
      <c r="C221" s="17"/>
      <c r="D221" s="56"/>
      <c r="E221" s="56"/>
      <c r="F221" s="56"/>
      <c r="G221" s="12"/>
      <c r="H221" s="12"/>
      <c r="I221" s="12"/>
      <c r="J221" s="12"/>
      <c r="K221" s="12"/>
      <c r="L221" s="12"/>
      <c r="M221" s="12"/>
      <c r="N221" s="12"/>
      <c r="O221" s="12"/>
      <c r="P221" s="12"/>
      <c r="Q221" s="12"/>
      <c r="R221" s="12"/>
    </row>
    <row r="222" spans="2:18" ht="15">
      <c r="B222" s="58"/>
      <c r="C222" s="17"/>
      <c r="D222" s="56"/>
      <c r="E222" s="56"/>
      <c r="F222" s="56"/>
      <c r="G222" s="12"/>
      <c r="H222" s="12"/>
      <c r="I222" s="12"/>
      <c r="J222" s="12"/>
      <c r="K222" s="12"/>
      <c r="L222" s="12"/>
      <c r="M222" s="12"/>
      <c r="N222" s="12"/>
      <c r="O222" s="12"/>
      <c r="P222" s="12"/>
      <c r="Q222" s="12"/>
      <c r="R222" s="12"/>
    </row>
    <row r="223" spans="2:18" ht="15">
      <c r="B223" s="12"/>
      <c r="C223" s="12"/>
      <c r="D223" s="15"/>
      <c r="E223" s="15"/>
      <c r="F223" s="15"/>
      <c r="G223" s="12"/>
      <c r="H223" s="12"/>
      <c r="I223" s="12"/>
      <c r="J223" s="12"/>
      <c r="K223" s="12"/>
      <c r="L223" s="12"/>
      <c r="M223" s="12"/>
      <c r="N223" s="12"/>
      <c r="O223" s="12"/>
      <c r="P223" s="12"/>
      <c r="Q223" s="12"/>
      <c r="R223" s="12"/>
    </row>
    <row r="224" spans="2:18" ht="15">
      <c r="B224" s="12"/>
      <c r="C224" s="12"/>
      <c r="D224" s="15"/>
      <c r="E224" s="15"/>
      <c r="F224" s="15"/>
      <c r="G224" s="12"/>
      <c r="H224" s="12"/>
      <c r="I224" s="12"/>
      <c r="J224" s="12"/>
      <c r="K224" s="12"/>
      <c r="L224" s="12"/>
      <c r="M224" s="12"/>
      <c r="N224" s="12"/>
      <c r="O224" s="12"/>
      <c r="P224" s="12"/>
      <c r="Q224" s="12"/>
      <c r="R224" s="12"/>
    </row>
    <row r="225" spans="2:18" ht="15">
      <c r="B225" s="58"/>
      <c r="C225" s="17"/>
      <c r="D225" s="56"/>
      <c r="E225" s="56"/>
      <c r="F225" s="56"/>
      <c r="G225" s="12"/>
      <c r="H225" s="12"/>
      <c r="I225" s="12"/>
      <c r="J225" s="12"/>
      <c r="K225" s="12"/>
      <c r="L225" s="12"/>
      <c r="M225" s="12"/>
      <c r="N225" s="12"/>
      <c r="O225" s="12"/>
      <c r="P225" s="12"/>
      <c r="Q225" s="12"/>
      <c r="R225" s="12"/>
    </row>
    <row r="226" spans="2:18" ht="15">
      <c r="B226" s="12"/>
      <c r="C226" s="12"/>
      <c r="D226" s="15"/>
      <c r="E226" s="15"/>
      <c r="F226" s="15"/>
      <c r="G226" s="12"/>
      <c r="H226" s="12"/>
      <c r="I226" s="12"/>
      <c r="J226" s="12"/>
      <c r="K226" s="12"/>
      <c r="L226" s="12"/>
      <c r="M226" s="12"/>
      <c r="N226" s="12"/>
      <c r="O226" s="12"/>
      <c r="P226" s="12"/>
      <c r="Q226" s="12"/>
      <c r="R226" s="12"/>
    </row>
    <row r="227" spans="2:18" ht="15">
      <c r="B227" s="12"/>
      <c r="C227" s="12"/>
      <c r="D227" s="12"/>
      <c r="E227" s="12"/>
      <c r="F227" s="12"/>
      <c r="G227" s="12"/>
      <c r="H227" s="12"/>
      <c r="I227" s="12"/>
      <c r="J227" s="12"/>
      <c r="K227" s="12"/>
      <c r="L227" s="12"/>
      <c r="M227" s="12"/>
      <c r="N227" s="12"/>
      <c r="O227" s="12"/>
      <c r="P227" s="12"/>
      <c r="Q227" s="12"/>
      <c r="R227" s="12"/>
    </row>
    <row r="228" spans="2:18" ht="15">
      <c r="B228" s="12"/>
      <c r="C228" s="12"/>
      <c r="D228" s="12"/>
      <c r="E228" s="12"/>
      <c r="F228" s="12"/>
      <c r="G228" s="12"/>
      <c r="H228" s="12"/>
      <c r="I228" s="12"/>
      <c r="J228" s="12"/>
      <c r="K228" s="12"/>
      <c r="L228" s="12"/>
      <c r="M228" s="12"/>
      <c r="N228" s="12"/>
      <c r="O228" s="12"/>
      <c r="P228" s="12"/>
      <c r="Q228" s="12"/>
      <c r="R228" s="12"/>
    </row>
    <row r="229" spans="2:18" ht="15">
      <c r="B229" s="12"/>
      <c r="C229" s="12"/>
      <c r="D229" s="12"/>
      <c r="E229" s="12"/>
      <c r="F229" s="12"/>
      <c r="G229" s="12"/>
      <c r="H229" s="12"/>
      <c r="I229" s="12"/>
      <c r="J229" s="12"/>
      <c r="K229" s="12"/>
      <c r="L229" s="12"/>
      <c r="M229" s="12"/>
      <c r="N229" s="12"/>
      <c r="O229" s="12"/>
      <c r="P229" s="12"/>
      <c r="Q229" s="12"/>
      <c r="R229" s="12"/>
    </row>
    <row r="230" spans="2:18" ht="15">
      <c r="B230" s="12"/>
      <c r="C230" s="12"/>
      <c r="D230" s="12"/>
      <c r="E230" s="12"/>
      <c r="F230" s="12"/>
      <c r="G230" s="12"/>
      <c r="H230" s="12"/>
      <c r="I230" s="12"/>
      <c r="J230" s="12"/>
      <c r="K230" s="12"/>
      <c r="L230" s="12"/>
      <c r="M230" s="12"/>
      <c r="N230" s="12"/>
      <c r="O230" s="12"/>
      <c r="P230" s="12"/>
      <c r="Q230" s="12"/>
      <c r="R230" s="12"/>
    </row>
    <row r="231" spans="2:18" ht="15">
      <c r="B231" s="12"/>
      <c r="C231" s="12"/>
      <c r="D231" s="12"/>
      <c r="E231" s="12"/>
      <c r="F231" s="12"/>
      <c r="G231" s="12"/>
      <c r="H231" s="12"/>
      <c r="I231" s="12"/>
      <c r="J231" s="12"/>
      <c r="K231" s="12"/>
      <c r="L231" s="12"/>
      <c r="M231" s="12"/>
      <c r="N231" s="12"/>
      <c r="O231" s="12"/>
      <c r="P231" s="12"/>
      <c r="Q231" s="12"/>
      <c r="R231" s="12"/>
    </row>
    <row r="232" spans="2:18" ht="15">
      <c r="B232" s="12"/>
      <c r="C232" s="12"/>
      <c r="D232" s="12"/>
      <c r="E232" s="12"/>
      <c r="F232" s="12"/>
      <c r="G232" s="12"/>
      <c r="H232" s="12"/>
      <c r="I232" s="12"/>
      <c r="J232" s="12"/>
      <c r="K232" s="12"/>
      <c r="L232" s="12"/>
      <c r="M232" s="12"/>
      <c r="N232" s="12"/>
      <c r="O232" s="12"/>
      <c r="P232" s="12"/>
      <c r="Q232" s="12"/>
      <c r="R232" s="12"/>
    </row>
    <row r="233" spans="2:18" ht="15">
      <c r="B233" s="12"/>
      <c r="C233" s="12"/>
      <c r="D233" s="12"/>
      <c r="E233" s="12"/>
      <c r="F233" s="12"/>
      <c r="G233" s="12"/>
      <c r="H233" s="12"/>
      <c r="I233" s="12"/>
      <c r="J233" s="12"/>
      <c r="K233" s="12"/>
      <c r="L233" s="12"/>
      <c r="M233" s="12"/>
      <c r="N233" s="12"/>
      <c r="O233" s="12"/>
      <c r="P233" s="12"/>
      <c r="Q233" s="12"/>
      <c r="R233" s="12"/>
    </row>
    <row r="234" spans="2:18" ht="15">
      <c r="B234" s="12"/>
      <c r="C234" s="142"/>
      <c r="D234" s="142"/>
      <c r="E234" s="142"/>
      <c r="F234" s="142"/>
      <c r="G234" s="142"/>
      <c r="H234" s="142"/>
      <c r="I234" s="12"/>
      <c r="J234" s="12"/>
      <c r="K234" s="12"/>
      <c r="L234" s="12"/>
      <c r="M234" s="12"/>
      <c r="N234" s="12"/>
      <c r="O234" s="12"/>
      <c r="P234" s="12"/>
      <c r="Q234" s="12"/>
      <c r="R234" s="12"/>
    </row>
    <row r="235" spans="2:18" ht="15">
      <c r="B235" s="12"/>
      <c r="C235" s="142"/>
      <c r="D235" s="142"/>
      <c r="E235" s="142"/>
      <c r="F235" s="142"/>
      <c r="G235" s="142"/>
      <c r="H235" s="142"/>
      <c r="I235" s="12"/>
      <c r="J235" s="12"/>
      <c r="K235" s="12"/>
      <c r="L235" s="12"/>
      <c r="M235" s="12"/>
      <c r="N235" s="12"/>
      <c r="O235" s="12"/>
      <c r="P235" s="12"/>
      <c r="Q235" s="12"/>
      <c r="R235" s="12"/>
    </row>
    <row r="236" spans="2:18" ht="15">
      <c r="B236" s="12"/>
      <c r="C236" s="142"/>
      <c r="D236" s="142"/>
      <c r="E236" s="142"/>
      <c r="F236" s="142"/>
      <c r="G236" s="142"/>
      <c r="H236" s="142"/>
      <c r="I236" s="12"/>
      <c r="J236" s="12"/>
      <c r="K236" s="12"/>
      <c r="L236" s="12"/>
      <c r="M236" s="12"/>
      <c r="N236" s="12"/>
      <c r="O236" s="12"/>
      <c r="P236" s="12"/>
      <c r="Q236" s="12"/>
      <c r="R236" s="12"/>
    </row>
    <row r="237" spans="2:18" ht="15">
      <c r="B237" s="12"/>
      <c r="C237" s="142"/>
      <c r="D237" s="142"/>
      <c r="E237" s="142"/>
      <c r="F237" s="142"/>
      <c r="G237" s="142"/>
      <c r="H237" s="142"/>
      <c r="I237" s="12"/>
      <c r="J237" s="12"/>
      <c r="K237" s="12"/>
      <c r="L237" s="12"/>
      <c r="M237" s="12"/>
      <c r="N237" s="12"/>
      <c r="O237" s="12"/>
      <c r="P237" s="12"/>
      <c r="Q237" s="12"/>
      <c r="R237" s="12"/>
    </row>
    <row r="238" spans="2:18" ht="15">
      <c r="B238" s="12"/>
      <c r="C238" s="142"/>
      <c r="D238" s="142"/>
      <c r="E238" s="142"/>
      <c r="F238" s="142"/>
      <c r="G238" s="142"/>
      <c r="H238" s="142"/>
      <c r="I238" s="12"/>
      <c r="J238" s="12"/>
      <c r="K238" s="12"/>
      <c r="L238" s="12"/>
      <c r="M238" s="12"/>
      <c r="N238" s="12"/>
      <c r="O238" s="12"/>
      <c r="P238" s="12"/>
      <c r="Q238" s="12"/>
      <c r="R238" s="12"/>
    </row>
    <row r="239" spans="2:18" ht="15">
      <c r="B239" s="12"/>
      <c r="C239" s="142"/>
      <c r="D239" s="142"/>
      <c r="E239" s="142"/>
      <c r="F239" s="142"/>
      <c r="G239" s="142"/>
      <c r="H239" s="142"/>
      <c r="I239" s="12"/>
      <c r="J239" s="12"/>
      <c r="K239" s="12"/>
      <c r="L239" s="12"/>
      <c r="M239" s="12"/>
      <c r="N239" s="12"/>
      <c r="O239" s="12"/>
      <c r="P239" s="12"/>
      <c r="Q239" s="12"/>
      <c r="R239" s="12"/>
    </row>
    <row r="240" spans="2:18" ht="15">
      <c r="B240" s="58"/>
      <c r="C240" s="150"/>
      <c r="D240" s="151"/>
      <c r="E240" s="152"/>
      <c r="F240" s="153"/>
      <c r="G240" s="142"/>
      <c r="H240" s="142"/>
      <c r="I240" s="12"/>
      <c r="J240" s="12"/>
      <c r="K240" s="12"/>
      <c r="L240" s="12"/>
      <c r="M240" s="12"/>
      <c r="N240" s="12"/>
      <c r="O240" s="12"/>
      <c r="P240" s="12"/>
      <c r="Q240" s="12"/>
      <c r="R240" s="12"/>
    </row>
    <row r="241" spans="2:18" ht="15">
      <c r="B241" s="58"/>
      <c r="C241" s="150"/>
      <c r="D241" s="151"/>
      <c r="E241" s="152"/>
      <c r="F241" s="153"/>
      <c r="G241" s="142"/>
      <c r="H241" s="142"/>
      <c r="I241" s="12"/>
      <c r="J241" s="12"/>
      <c r="K241" s="12"/>
      <c r="L241" s="12"/>
      <c r="M241" s="12"/>
      <c r="N241" s="12"/>
      <c r="O241" s="12"/>
      <c r="P241" s="12"/>
      <c r="Q241" s="12"/>
      <c r="R241" s="12"/>
    </row>
    <row r="242" spans="2:18" ht="15">
      <c r="B242" s="58"/>
      <c r="C242" s="150"/>
      <c r="D242" s="151"/>
      <c r="E242" s="152"/>
      <c r="F242" s="153"/>
      <c r="G242" s="142"/>
      <c r="H242" s="142"/>
      <c r="I242" s="12"/>
      <c r="J242" s="12"/>
      <c r="K242" s="12"/>
      <c r="L242" s="12"/>
      <c r="M242" s="12"/>
      <c r="N242" s="12"/>
      <c r="O242" s="12"/>
      <c r="P242" s="12"/>
      <c r="Q242" s="12"/>
      <c r="R242" s="12"/>
    </row>
    <row r="243" spans="2:18" ht="15">
      <c r="B243" s="58"/>
      <c r="C243" s="150"/>
      <c r="D243" s="151"/>
      <c r="E243" s="152"/>
      <c r="F243" s="153"/>
      <c r="G243" s="142"/>
      <c r="H243" s="142"/>
      <c r="I243" s="12"/>
      <c r="J243" s="12"/>
      <c r="K243" s="12"/>
      <c r="L243" s="12"/>
      <c r="M243" s="12"/>
      <c r="N243" s="12"/>
      <c r="O243" s="12"/>
      <c r="P243" s="12"/>
      <c r="Q243" s="12"/>
      <c r="R243" s="12"/>
    </row>
    <row r="244" spans="2:18" ht="15">
      <c r="B244" s="58"/>
      <c r="C244" s="150"/>
      <c r="D244" s="151"/>
      <c r="E244" s="152"/>
      <c r="F244" s="153"/>
      <c r="G244" s="142"/>
      <c r="H244" s="142"/>
      <c r="I244" s="12"/>
      <c r="J244" s="12"/>
      <c r="K244" s="12"/>
      <c r="L244" s="12"/>
      <c r="M244" s="12"/>
      <c r="N244" s="12"/>
      <c r="O244" s="12"/>
      <c r="P244" s="12"/>
      <c r="Q244" s="12"/>
      <c r="R244" s="12"/>
    </row>
    <row r="245" spans="2:18" ht="15">
      <c r="B245" s="58"/>
      <c r="C245" s="150"/>
      <c r="D245" s="151"/>
      <c r="E245" s="152"/>
      <c r="F245" s="153"/>
      <c r="G245" s="142"/>
      <c r="H245" s="142"/>
      <c r="I245" s="12"/>
      <c r="J245" s="12"/>
      <c r="K245" s="12"/>
      <c r="L245" s="12"/>
      <c r="M245" s="12"/>
      <c r="N245" s="12"/>
      <c r="O245" s="12"/>
      <c r="P245" s="12"/>
      <c r="Q245" s="12"/>
      <c r="R245" s="12"/>
    </row>
    <row r="246" spans="2:18" ht="15">
      <c r="B246" s="58"/>
      <c r="C246" s="150"/>
      <c r="D246" s="151"/>
      <c r="E246" s="152"/>
      <c r="F246" s="153"/>
      <c r="G246" s="142"/>
      <c r="H246" s="142"/>
      <c r="I246" s="12"/>
      <c r="J246" s="12"/>
      <c r="K246" s="12"/>
      <c r="L246" s="12"/>
      <c r="M246" s="12"/>
      <c r="N246" s="12"/>
      <c r="O246" s="12"/>
      <c r="P246" s="12"/>
      <c r="Q246" s="12"/>
      <c r="R246" s="12"/>
    </row>
    <row r="247" spans="2:18" ht="15">
      <c r="B247" s="58"/>
      <c r="C247" s="150"/>
      <c r="D247" s="151"/>
      <c r="E247" s="152"/>
      <c r="F247" s="153"/>
      <c r="G247" s="142"/>
      <c r="H247" s="142"/>
      <c r="I247" s="12"/>
      <c r="J247" s="12"/>
      <c r="K247" s="12"/>
      <c r="L247" s="12"/>
      <c r="M247" s="12"/>
      <c r="N247" s="12"/>
      <c r="O247" s="12"/>
      <c r="P247" s="12"/>
      <c r="Q247" s="12"/>
      <c r="R247" s="12"/>
    </row>
    <row r="248" spans="2:18" ht="15">
      <c r="B248" s="58"/>
      <c r="C248" s="150"/>
      <c r="D248" s="151"/>
      <c r="E248" s="152"/>
      <c r="F248" s="153"/>
      <c r="G248" s="142"/>
      <c r="H248" s="142"/>
      <c r="I248" s="12"/>
      <c r="J248" s="12"/>
      <c r="K248" s="12"/>
      <c r="L248" s="12"/>
      <c r="M248" s="12"/>
      <c r="N248" s="12"/>
      <c r="O248" s="12"/>
      <c r="P248" s="12"/>
      <c r="Q248" s="12"/>
      <c r="R248" s="12"/>
    </row>
    <row r="249" spans="2:18" ht="15">
      <c r="B249" s="58"/>
      <c r="C249" s="150"/>
      <c r="D249" s="151"/>
      <c r="E249" s="152"/>
      <c r="F249" s="153"/>
      <c r="G249" s="142"/>
      <c r="H249" s="142"/>
      <c r="I249" s="12"/>
      <c r="J249" s="12"/>
      <c r="K249" s="12"/>
      <c r="L249" s="12"/>
      <c r="M249" s="12"/>
      <c r="N249" s="12"/>
      <c r="O249" s="12"/>
      <c r="P249" s="12"/>
      <c r="Q249" s="12"/>
      <c r="R249" s="12"/>
    </row>
    <row r="250" spans="2:18" ht="15">
      <c r="B250" s="58"/>
      <c r="C250" s="150"/>
      <c r="D250" s="151"/>
      <c r="E250" s="152"/>
      <c r="F250" s="153"/>
      <c r="G250" s="142"/>
      <c r="H250" s="142"/>
      <c r="I250" s="12"/>
      <c r="J250" s="12"/>
      <c r="K250" s="12"/>
      <c r="L250" s="12"/>
      <c r="M250" s="12"/>
      <c r="N250" s="12"/>
      <c r="O250" s="12"/>
      <c r="P250" s="12"/>
      <c r="Q250" s="12"/>
      <c r="R250" s="12"/>
    </row>
    <row r="251" spans="2:18" ht="15">
      <c r="B251" s="58"/>
      <c r="C251" s="150"/>
      <c r="D251" s="151"/>
      <c r="E251" s="152"/>
      <c r="F251" s="153"/>
      <c r="G251" s="142"/>
      <c r="H251" s="142"/>
      <c r="I251" s="12"/>
      <c r="J251" s="12"/>
      <c r="K251" s="12"/>
      <c r="L251" s="12"/>
      <c r="M251" s="12"/>
      <c r="N251" s="12"/>
      <c r="O251" s="12"/>
      <c r="P251" s="12"/>
      <c r="Q251" s="12"/>
      <c r="R251" s="12"/>
    </row>
    <row r="252" spans="2:18" ht="15">
      <c r="B252" s="58"/>
      <c r="C252" s="150"/>
      <c r="D252" s="151"/>
      <c r="E252" s="152"/>
      <c r="F252" s="153"/>
      <c r="G252" s="142"/>
      <c r="H252" s="142"/>
      <c r="I252" s="12"/>
      <c r="J252" s="12"/>
      <c r="K252" s="12"/>
      <c r="L252" s="12"/>
      <c r="M252" s="12"/>
      <c r="N252" s="12"/>
      <c r="O252" s="12"/>
      <c r="P252" s="12"/>
      <c r="Q252" s="12"/>
      <c r="R252" s="12"/>
    </row>
    <row r="253" spans="2:18" ht="15">
      <c r="B253" s="58"/>
      <c r="C253" s="150"/>
      <c r="D253" s="151"/>
      <c r="E253" s="152"/>
      <c r="F253" s="153"/>
      <c r="G253" s="142"/>
      <c r="H253" s="142"/>
      <c r="I253" s="12"/>
      <c r="J253" s="12"/>
      <c r="K253" s="12"/>
      <c r="L253" s="12"/>
      <c r="M253" s="12"/>
      <c r="N253" s="12"/>
      <c r="O253" s="12"/>
      <c r="P253" s="12"/>
      <c r="Q253" s="12"/>
      <c r="R253" s="12"/>
    </row>
    <row r="254" spans="2:18" ht="15">
      <c r="B254" s="58"/>
      <c r="C254" s="150"/>
      <c r="D254" s="151"/>
      <c r="E254" s="152"/>
      <c r="F254" s="153"/>
      <c r="G254" s="142"/>
      <c r="H254" s="142"/>
      <c r="I254" s="12"/>
      <c r="J254" s="12"/>
      <c r="K254" s="12"/>
      <c r="L254" s="12"/>
      <c r="M254" s="12"/>
      <c r="N254" s="12"/>
      <c r="O254" s="12"/>
      <c r="P254" s="12"/>
      <c r="Q254" s="12"/>
      <c r="R254" s="12"/>
    </row>
    <row r="255" spans="2:18" ht="15">
      <c r="B255" s="58"/>
      <c r="C255" s="150"/>
      <c r="D255" s="151"/>
      <c r="E255" s="152"/>
      <c r="F255" s="153"/>
      <c r="G255" s="142"/>
      <c r="H255" s="142"/>
      <c r="I255" s="12"/>
      <c r="J255" s="12"/>
      <c r="K255" s="12"/>
      <c r="L255" s="12"/>
      <c r="M255" s="12"/>
      <c r="N255" s="12"/>
      <c r="O255" s="12"/>
      <c r="P255" s="12"/>
      <c r="Q255" s="12"/>
      <c r="R255" s="12"/>
    </row>
    <row r="256" spans="2:18" ht="15">
      <c r="B256" s="58"/>
      <c r="C256" s="150"/>
      <c r="D256" s="151"/>
      <c r="E256" s="152"/>
      <c r="F256" s="153"/>
      <c r="G256" s="142"/>
      <c r="H256" s="142"/>
      <c r="I256" s="12"/>
      <c r="J256" s="12"/>
      <c r="K256" s="12"/>
      <c r="L256" s="12"/>
      <c r="M256" s="12"/>
      <c r="N256" s="12"/>
      <c r="O256" s="12"/>
      <c r="P256" s="12"/>
      <c r="Q256" s="12"/>
      <c r="R256" s="12"/>
    </row>
    <row r="257" spans="2:18" ht="15">
      <c r="B257" s="58"/>
      <c r="C257" s="150"/>
      <c r="D257" s="151"/>
      <c r="E257" s="152"/>
      <c r="F257" s="153"/>
      <c r="G257" s="142"/>
      <c r="H257" s="142"/>
      <c r="I257" s="12"/>
      <c r="J257" s="12"/>
      <c r="K257" s="12"/>
      <c r="L257" s="12"/>
      <c r="M257" s="12"/>
      <c r="N257" s="12"/>
      <c r="O257" s="12"/>
      <c r="P257" s="12"/>
      <c r="Q257" s="12"/>
      <c r="R257" s="12"/>
    </row>
    <row r="258" spans="2:18" ht="15">
      <c r="B258" s="58"/>
      <c r="C258" s="150"/>
      <c r="D258" s="151"/>
      <c r="E258" s="152"/>
      <c r="F258" s="153"/>
      <c r="G258" s="142"/>
      <c r="H258" s="142"/>
      <c r="I258" s="12"/>
      <c r="J258" s="12"/>
      <c r="K258" s="12"/>
      <c r="L258" s="12"/>
      <c r="M258" s="12"/>
      <c r="N258" s="12"/>
      <c r="O258" s="12"/>
      <c r="P258" s="12"/>
      <c r="Q258" s="12"/>
      <c r="R258" s="12"/>
    </row>
    <row r="259" spans="2:18" ht="15">
      <c r="B259" s="58"/>
      <c r="C259" s="150"/>
      <c r="D259" s="151"/>
      <c r="E259" s="152"/>
      <c r="F259" s="153"/>
      <c r="G259" s="142"/>
      <c r="H259" s="142"/>
      <c r="I259" s="12"/>
      <c r="J259" s="12"/>
      <c r="K259" s="12"/>
      <c r="L259" s="12"/>
      <c r="M259" s="12"/>
      <c r="N259" s="12"/>
      <c r="O259" s="12"/>
      <c r="P259" s="12"/>
      <c r="Q259" s="12"/>
      <c r="R259" s="12"/>
    </row>
    <row r="260" spans="2:18" ht="15">
      <c r="B260" s="58"/>
      <c r="C260" s="150"/>
      <c r="D260" s="151"/>
      <c r="E260" s="152"/>
      <c r="F260" s="153"/>
      <c r="G260" s="142"/>
      <c r="H260" s="142"/>
      <c r="I260" s="12"/>
      <c r="J260" s="12"/>
      <c r="K260" s="12"/>
      <c r="L260" s="12"/>
      <c r="M260" s="12"/>
      <c r="N260" s="12"/>
      <c r="O260" s="12"/>
      <c r="P260" s="12"/>
      <c r="Q260" s="12"/>
      <c r="R260" s="12"/>
    </row>
    <row r="261" spans="2:18" ht="15">
      <c r="B261" s="58"/>
      <c r="C261" s="150"/>
      <c r="D261" s="151"/>
      <c r="E261" s="152"/>
      <c r="F261" s="153"/>
      <c r="G261" s="142"/>
      <c r="H261" s="142"/>
      <c r="I261" s="12"/>
      <c r="J261" s="12"/>
      <c r="K261" s="12"/>
      <c r="L261" s="12"/>
      <c r="M261" s="12"/>
      <c r="N261" s="12"/>
      <c r="O261" s="12"/>
      <c r="P261" s="12"/>
      <c r="Q261" s="12"/>
      <c r="R261" s="12"/>
    </row>
    <row r="262" spans="2:18" ht="15">
      <c r="B262" s="58"/>
      <c r="C262" s="150"/>
      <c r="D262" s="154"/>
      <c r="E262" s="154"/>
      <c r="F262" s="154"/>
      <c r="G262" s="142"/>
      <c r="H262" s="142"/>
      <c r="I262" s="12"/>
      <c r="J262" s="12"/>
      <c r="K262" s="12"/>
      <c r="L262" s="12"/>
      <c r="M262" s="12"/>
      <c r="N262" s="12"/>
      <c r="O262" s="12"/>
      <c r="P262" s="12"/>
      <c r="Q262" s="12"/>
      <c r="R262" s="12"/>
    </row>
    <row r="263" spans="2:18" ht="15">
      <c r="B263" s="58"/>
      <c r="C263" s="150"/>
      <c r="D263" s="154"/>
      <c r="E263" s="154"/>
      <c r="F263" s="154"/>
      <c r="G263" s="142"/>
      <c r="H263" s="142"/>
      <c r="I263" s="12"/>
      <c r="J263" s="12"/>
      <c r="K263" s="12"/>
      <c r="L263" s="12"/>
      <c r="M263" s="12"/>
      <c r="N263" s="12"/>
      <c r="O263" s="12"/>
      <c r="P263" s="12"/>
      <c r="Q263" s="12"/>
      <c r="R263" s="12"/>
    </row>
    <row r="264" spans="2:18" ht="15">
      <c r="B264" s="58"/>
      <c r="C264" s="150"/>
      <c r="D264" s="154"/>
      <c r="E264" s="154"/>
      <c r="F264" s="154"/>
      <c r="G264" s="142"/>
      <c r="H264" s="142"/>
      <c r="I264" s="12"/>
      <c r="J264" s="12"/>
      <c r="K264" s="12"/>
      <c r="L264" s="12"/>
      <c r="M264" s="12"/>
      <c r="N264" s="12"/>
      <c r="O264" s="12"/>
      <c r="P264" s="12"/>
      <c r="Q264" s="12"/>
      <c r="R264" s="12"/>
    </row>
    <row r="265" spans="2:18" ht="15">
      <c r="B265" s="58"/>
      <c r="C265" s="150"/>
      <c r="D265" s="154"/>
      <c r="E265" s="154"/>
      <c r="F265" s="154"/>
      <c r="G265" s="142"/>
      <c r="H265" s="142"/>
      <c r="I265" s="12"/>
      <c r="J265" s="12"/>
      <c r="K265" s="12"/>
      <c r="L265" s="12"/>
      <c r="M265" s="12"/>
      <c r="N265" s="12"/>
      <c r="O265" s="12"/>
      <c r="P265" s="12"/>
      <c r="Q265" s="12"/>
      <c r="R265" s="12"/>
    </row>
    <row r="266" spans="2:18" ht="15">
      <c r="B266" s="58"/>
      <c r="C266" s="150"/>
      <c r="D266" s="154"/>
      <c r="E266" s="154"/>
      <c r="F266" s="154"/>
      <c r="G266" s="142"/>
      <c r="H266" s="142"/>
      <c r="I266" s="12"/>
      <c r="J266" s="12"/>
      <c r="K266" s="12"/>
      <c r="L266" s="12"/>
      <c r="M266" s="12"/>
      <c r="N266" s="12"/>
      <c r="O266" s="12"/>
      <c r="P266" s="12"/>
      <c r="Q266" s="12"/>
      <c r="R266" s="12"/>
    </row>
    <row r="267" spans="2:18" ht="15">
      <c r="B267" s="58"/>
      <c r="C267" s="150"/>
      <c r="D267" s="154"/>
      <c r="E267" s="154"/>
      <c r="F267" s="154"/>
      <c r="G267" s="142"/>
      <c r="H267" s="142"/>
      <c r="I267" s="12"/>
      <c r="J267" s="12"/>
      <c r="K267" s="12"/>
      <c r="L267" s="12"/>
      <c r="M267" s="12"/>
      <c r="N267" s="12"/>
      <c r="O267" s="12"/>
      <c r="P267" s="12"/>
      <c r="Q267" s="12"/>
      <c r="R267" s="12"/>
    </row>
    <row r="268" spans="2:18" ht="15">
      <c r="B268" s="58"/>
      <c r="C268" s="150"/>
      <c r="D268" s="154"/>
      <c r="E268" s="154"/>
      <c r="F268" s="154"/>
      <c r="G268" s="142"/>
      <c r="H268" s="142"/>
      <c r="I268" s="12"/>
      <c r="J268" s="12"/>
      <c r="K268" s="12"/>
      <c r="L268" s="12"/>
      <c r="M268" s="12"/>
      <c r="N268" s="12"/>
      <c r="O268" s="12"/>
      <c r="P268" s="12"/>
      <c r="Q268" s="12"/>
      <c r="R268" s="12"/>
    </row>
    <row r="269" spans="2:18" ht="15">
      <c r="B269" s="58"/>
      <c r="C269" s="150"/>
      <c r="D269" s="154"/>
      <c r="E269" s="154"/>
      <c r="F269" s="154"/>
      <c r="G269" s="142"/>
      <c r="H269" s="142"/>
      <c r="I269" s="12"/>
      <c r="J269" s="12"/>
      <c r="K269" s="12"/>
      <c r="L269" s="12"/>
      <c r="M269" s="12"/>
      <c r="N269" s="12"/>
      <c r="O269" s="12"/>
      <c r="P269" s="12"/>
      <c r="Q269" s="12"/>
      <c r="R269" s="12"/>
    </row>
    <row r="270" spans="2:18" ht="15">
      <c r="B270" s="58"/>
      <c r="C270" s="150"/>
      <c r="D270" s="154"/>
      <c r="E270" s="154"/>
      <c r="F270" s="154"/>
      <c r="G270" s="142"/>
      <c r="H270" s="142"/>
      <c r="I270" s="12"/>
      <c r="J270" s="12"/>
      <c r="K270" s="12"/>
      <c r="L270" s="12"/>
      <c r="M270" s="12"/>
      <c r="N270" s="12"/>
      <c r="O270" s="12"/>
      <c r="P270" s="12"/>
      <c r="Q270" s="12"/>
      <c r="R270" s="12"/>
    </row>
    <row r="271" spans="2:18" ht="15">
      <c r="B271" s="58"/>
      <c r="C271" s="150"/>
      <c r="D271" s="154"/>
      <c r="E271" s="154"/>
      <c r="F271" s="154"/>
      <c r="G271" s="142"/>
      <c r="H271" s="142"/>
      <c r="I271" s="12"/>
      <c r="J271" s="12"/>
      <c r="K271" s="12"/>
      <c r="L271" s="12"/>
      <c r="M271" s="12"/>
      <c r="N271" s="12"/>
      <c r="O271" s="12"/>
      <c r="P271" s="12"/>
      <c r="Q271" s="12"/>
      <c r="R271" s="12"/>
    </row>
    <row r="272" spans="2:18" ht="15">
      <c r="B272" s="58"/>
      <c r="C272" s="150"/>
      <c r="D272" s="154"/>
      <c r="E272" s="154"/>
      <c r="F272" s="154"/>
      <c r="G272" s="142"/>
      <c r="H272" s="142"/>
      <c r="I272" s="12"/>
      <c r="J272" s="12"/>
      <c r="K272" s="12"/>
      <c r="L272" s="12"/>
      <c r="M272" s="12"/>
      <c r="N272" s="12"/>
      <c r="O272" s="12"/>
      <c r="P272" s="12"/>
      <c r="Q272" s="12"/>
      <c r="R272" s="12"/>
    </row>
    <row r="273" spans="2:18" ht="15">
      <c r="B273" s="58"/>
      <c r="C273" s="150"/>
      <c r="D273" s="154"/>
      <c r="E273" s="154"/>
      <c r="F273" s="154"/>
      <c r="G273" s="142"/>
      <c r="H273" s="142"/>
      <c r="I273" s="12"/>
      <c r="J273" s="12"/>
      <c r="K273" s="12"/>
      <c r="L273" s="12"/>
      <c r="M273" s="12"/>
      <c r="N273" s="12"/>
      <c r="O273" s="12"/>
      <c r="P273" s="12"/>
      <c r="Q273" s="12"/>
      <c r="R273" s="12"/>
    </row>
    <row r="274" spans="2:18" ht="15">
      <c r="B274" s="58"/>
      <c r="C274" s="150"/>
      <c r="D274" s="154"/>
      <c r="E274" s="154"/>
      <c r="F274" s="154"/>
      <c r="G274" s="142"/>
      <c r="H274" s="142"/>
      <c r="I274" s="12"/>
      <c r="J274" s="12"/>
      <c r="K274" s="12"/>
      <c r="L274" s="12"/>
      <c r="M274" s="12"/>
      <c r="N274" s="12"/>
      <c r="O274" s="12"/>
      <c r="P274" s="12"/>
      <c r="Q274" s="12"/>
      <c r="R274" s="12"/>
    </row>
    <row r="275" spans="2:18" ht="15">
      <c r="B275" s="58"/>
      <c r="C275" s="17"/>
      <c r="D275" s="59"/>
      <c r="E275" s="59"/>
      <c r="F275" s="59"/>
      <c r="G275" s="12"/>
      <c r="H275" s="12"/>
      <c r="I275" s="12"/>
      <c r="J275" s="12"/>
      <c r="K275" s="12"/>
      <c r="L275" s="12"/>
      <c r="M275" s="12"/>
      <c r="N275" s="12"/>
      <c r="O275" s="12"/>
      <c r="P275" s="12"/>
      <c r="Q275" s="12"/>
      <c r="R275" s="12"/>
    </row>
    <row r="276" spans="2:18" ht="15">
      <c r="B276" s="58"/>
      <c r="C276" s="17"/>
      <c r="D276" s="59"/>
      <c r="E276" s="59"/>
      <c r="F276" s="59"/>
      <c r="G276" s="12"/>
      <c r="H276" s="12"/>
      <c r="I276" s="12"/>
      <c r="J276" s="12"/>
      <c r="K276" s="12"/>
      <c r="L276" s="12"/>
      <c r="M276" s="12"/>
      <c r="N276" s="12"/>
      <c r="O276" s="12"/>
      <c r="P276" s="12"/>
      <c r="Q276" s="12"/>
      <c r="R276" s="12"/>
    </row>
    <row r="277" spans="2:18" ht="15">
      <c r="B277" s="58"/>
      <c r="C277" s="17"/>
      <c r="D277" s="59"/>
      <c r="E277" s="59"/>
      <c r="F277" s="59"/>
      <c r="G277" s="12"/>
      <c r="H277" s="12"/>
      <c r="I277" s="12"/>
      <c r="J277" s="12"/>
      <c r="K277" s="12"/>
      <c r="L277" s="12"/>
      <c r="M277" s="12"/>
      <c r="N277" s="12"/>
      <c r="O277" s="12"/>
      <c r="P277" s="12"/>
      <c r="Q277" s="12"/>
      <c r="R277" s="12"/>
    </row>
    <row r="278" spans="2:18" ht="15">
      <c r="B278" s="58"/>
      <c r="C278" s="17"/>
      <c r="D278" s="59"/>
      <c r="E278" s="59"/>
      <c r="F278" s="59"/>
      <c r="G278" s="12"/>
      <c r="H278" s="12"/>
      <c r="I278" s="12"/>
      <c r="J278" s="12"/>
      <c r="K278" s="12"/>
      <c r="L278" s="12"/>
      <c r="M278" s="12"/>
      <c r="N278" s="12"/>
      <c r="O278" s="12"/>
      <c r="P278" s="12"/>
      <c r="Q278" s="12"/>
      <c r="R278" s="12"/>
    </row>
    <row r="279" spans="2:18" ht="15">
      <c r="B279" s="58"/>
      <c r="C279" s="17"/>
      <c r="D279" s="59"/>
      <c r="E279" s="59"/>
      <c r="F279" s="59"/>
      <c r="G279" s="12"/>
      <c r="H279" s="12"/>
      <c r="I279" s="12"/>
      <c r="J279" s="12"/>
      <c r="K279" s="12"/>
      <c r="L279" s="12"/>
      <c r="M279" s="12"/>
      <c r="N279" s="12"/>
      <c r="O279" s="12"/>
      <c r="P279" s="12"/>
      <c r="Q279" s="12"/>
      <c r="R279" s="12"/>
    </row>
    <row r="280" spans="2:18" ht="15">
      <c r="B280" s="58"/>
      <c r="C280" s="17"/>
      <c r="D280" s="59"/>
      <c r="E280" s="59"/>
      <c r="F280" s="59"/>
      <c r="G280" s="12"/>
      <c r="H280" s="12"/>
      <c r="I280" s="12"/>
      <c r="J280" s="12"/>
      <c r="K280" s="12"/>
      <c r="L280" s="12"/>
      <c r="M280" s="12"/>
      <c r="N280" s="12"/>
      <c r="O280" s="12"/>
      <c r="P280" s="12"/>
      <c r="Q280" s="12"/>
      <c r="R280" s="12"/>
    </row>
    <row r="281" spans="2:18" ht="15">
      <c r="B281" s="58"/>
      <c r="C281" s="17"/>
      <c r="D281" s="59"/>
      <c r="E281" s="59"/>
      <c r="F281" s="59"/>
      <c r="G281" s="12"/>
      <c r="H281" s="12"/>
      <c r="I281" s="12"/>
      <c r="J281" s="12"/>
      <c r="K281" s="12"/>
      <c r="L281" s="12"/>
      <c r="M281" s="12"/>
      <c r="N281" s="12"/>
      <c r="O281" s="12"/>
      <c r="P281" s="12"/>
      <c r="Q281" s="12"/>
      <c r="R281" s="12"/>
    </row>
    <row r="282" spans="2:18" ht="15">
      <c r="B282" s="58"/>
      <c r="C282" s="17"/>
      <c r="D282" s="59"/>
      <c r="E282" s="59"/>
      <c r="F282" s="59"/>
      <c r="G282" s="12"/>
      <c r="H282" s="12"/>
      <c r="I282" s="12"/>
      <c r="J282" s="12"/>
      <c r="K282" s="12"/>
      <c r="L282" s="12"/>
      <c r="M282" s="12"/>
      <c r="N282" s="12"/>
      <c r="O282" s="12"/>
      <c r="P282" s="12"/>
      <c r="Q282" s="12"/>
      <c r="R282" s="12"/>
    </row>
    <row r="283" spans="2:18" ht="15">
      <c r="B283" s="58"/>
      <c r="C283" s="17"/>
      <c r="D283" s="59"/>
      <c r="E283" s="59"/>
      <c r="F283" s="59"/>
      <c r="G283" s="12"/>
      <c r="H283" s="12"/>
      <c r="I283" s="12"/>
      <c r="J283" s="12"/>
      <c r="K283" s="12"/>
      <c r="L283" s="12"/>
      <c r="M283" s="12"/>
      <c r="N283" s="12"/>
      <c r="O283" s="12"/>
      <c r="P283" s="12"/>
      <c r="Q283" s="12"/>
      <c r="R283" s="12"/>
    </row>
    <row r="284" spans="2:18" ht="15">
      <c r="B284" s="58"/>
      <c r="C284" s="17"/>
      <c r="D284" s="59"/>
      <c r="E284" s="59"/>
      <c r="F284" s="59"/>
      <c r="G284" s="12"/>
      <c r="H284" s="12"/>
      <c r="I284" s="12"/>
      <c r="J284" s="12"/>
      <c r="K284" s="12"/>
      <c r="L284" s="12"/>
      <c r="M284" s="12"/>
      <c r="N284" s="12"/>
      <c r="O284" s="12"/>
      <c r="P284" s="12"/>
      <c r="Q284" s="12"/>
      <c r="R284" s="12"/>
    </row>
    <row r="285" spans="2:18" ht="15">
      <c r="B285" s="58"/>
      <c r="C285" s="17"/>
      <c r="D285" s="59"/>
      <c r="E285" s="59"/>
      <c r="F285" s="59"/>
      <c r="G285" s="12"/>
      <c r="H285" s="12"/>
      <c r="I285" s="12"/>
      <c r="J285" s="12"/>
      <c r="K285" s="12"/>
      <c r="L285" s="12"/>
      <c r="M285" s="12"/>
      <c r="N285" s="12"/>
      <c r="O285" s="12"/>
      <c r="P285" s="12"/>
      <c r="Q285" s="12"/>
      <c r="R285" s="12"/>
    </row>
    <row r="286" spans="2:18" ht="15">
      <c r="B286" s="58"/>
      <c r="C286" s="17"/>
      <c r="D286" s="59"/>
      <c r="E286" s="59"/>
      <c r="F286" s="59"/>
      <c r="G286" s="12"/>
      <c r="H286" s="12"/>
      <c r="I286" s="12"/>
      <c r="J286" s="12"/>
      <c r="K286" s="12"/>
      <c r="L286" s="12"/>
      <c r="M286" s="12"/>
      <c r="N286" s="12"/>
      <c r="O286" s="12"/>
      <c r="P286" s="12"/>
      <c r="Q286" s="12"/>
      <c r="R286" s="12"/>
    </row>
    <row r="287" spans="2:18" ht="15">
      <c r="B287" s="58"/>
      <c r="C287" s="17"/>
      <c r="D287" s="59"/>
      <c r="E287" s="59"/>
      <c r="F287" s="59"/>
      <c r="G287" s="12"/>
      <c r="H287" s="12"/>
      <c r="I287" s="12"/>
      <c r="J287" s="12"/>
      <c r="K287" s="12"/>
      <c r="L287" s="12"/>
      <c r="M287" s="12"/>
      <c r="N287" s="12"/>
      <c r="O287" s="12"/>
      <c r="P287" s="12"/>
      <c r="Q287" s="12"/>
      <c r="R287" s="12"/>
    </row>
    <row r="288" spans="2:18" ht="15">
      <c r="B288" s="58"/>
      <c r="C288" s="17"/>
      <c r="D288" s="59"/>
      <c r="E288" s="59"/>
      <c r="F288" s="59"/>
      <c r="G288" s="12"/>
      <c r="H288" s="12"/>
      <c r="I288" s="12"/>
      <c r="J288" s="12"/>
      <c r="K288" s="12"/>
      <c r="L288" s="12"/>
      <c r="M288" s="12"/>
      <c r="N288" s="12"/>
      <c r="O288" s="12"/>
      <c r="P288" s="12"/>
      <c r="Q288" s="12"/>
      <c r="R288" s="12"/>
    </row>
    <row r="289" spans="2:18" ht="15">
      <c r="B289" s="58"/>
      <c r="C289" s="17"/>
      <c r="D289" s="59"/>
      <c r="E289" s="59"/>
      <c r="F289" s="59"/>
      <c r="G289" s="12"/>
      <c r="H289" s="12"/>
      <c r="I289" s="12"/>
      <c r="J289" s="12"/>
      <c r="K289" s="12"/>
      <c r="L289" s="12"/>
      <c r="M289" s="12"/>
      <c r="N289" s="12"/>
      <c r="O289" s="12"/>
      <c r="P289" s="12"/>
      <c r="Q289" s="12"/>
      <c r="R289" s="12"/>
    </row>
    <row r="290" spans="2:18" ht="15">
      <c r="B290" s="58"/>
      <c r="C290" s="17"/>
      <c r="D290" s="59"/>
      <c r="E290" s="59"/>
      <c r="F290" s="59"/>
      <c r="G290" s="12"/>
      <c r="H290" s="12"/>
      <c r="I290" s="12"/>
      <c r="J290" s="12"/>
      <c r="K290" s="12"/>
      <c r="L290" s="12"/>
      <c r="M290" s="12"/>
      <c r="N290" s="12"/>
      <c r="O290" s="12"/>
      <c r="P290" s="12"/>
      <c r="Q290" s="12"/>
      <c r="R290" s="12"/>
    </row>
    <row r="291" spans="2:18" ht="15">
      <c r="B291" s="58"/>
      <c r="C291" s="17"/>
      <c r="D291" s="59"/>
      <c r="E291" s="59"/>
      <c r="F291" s="59"/>
      <c r="G291" s="12"/>
      <c r="H291" s="12"/>
      <c r="I291" s="12"/>
      <c r="J291" s="12"/>
      <c r="K291" s="12"/>
      <c r="L291" s="12"/>
      <c r="M291" s="12"/>
      <c r="N291" s="12"/>
      <c r="O291" s="12"/>
      <c r="P291" s="12"/>
      <c r="Q291" s="12"/>
      <c r="R291" s="12"/>
    </row>
    <row r="292" spans="2:18" ht="15">
      <c r="B292" s="58"/>
      <c r="C292" s="17"/>
      <c r="D292" s="59"/>
      <c r="E292" s="59"/>
      <c r="F292" s="59"/>
      <c r="G292" s="12"/>
      <c r="H292" s="12"/>
      <c r="I292" s="12"/>
      <c r="J292" s="12"/>
      <c r="K292" s="12"/>
      <c r="L292" s="12"/>
      <c r="M292" s="12"/>
      <c r="N292" s="12"/>
      <c r="O292" s="12"/>
      <c r="P292" s="12"/>
      <c r="Q292" s="12"/>
      <c r="R292" s="12"/>
    </row>
    <row r="293" spans="2:18" ht="15">
      <c r="B293" s="58"/>
      <c r="C293" s="17"/>
      <c r="D293" s="59"/>
      <c r="E293" s="59"/>
      <c r="F293" s="59"/>
      <c r="G293" s="12"/>
      <c r="H293" s="12"/>
      <c r="I293" s="12"/>
      <c r="J293" s="12"/>
      <c r="K293" s="12"/>
      <c r="L293" s="12"/>
      <c r="M293" s="12"/>
      <c r="N293" s="12"/>
      <c r="O293" s="12"/>
      <c r="P293" s="12"/>
      <c r="Q293" s="12"/>
      <c r="R293" s="12"/>
    </row>
    <row r="294" spans="2:18" ht="15">
      <c r="B294" s="58"/>
      <c r="C294" s="17"/>
      <c r="D294" s="59"/>
      <c r="E294" s="59"/>
      <c r="F294" s="59"/>
      <c r="G294" s="12"/>
      <c r="H294" s="12"/>
      <c r="I294" s="12"/>
      <c r="J294" s="12"/>
      <c r="K294" s="12"/>
      <c r="L294" s="12"/>
      <c r="M294" s="12"/>
      <c r="N294" s="12"/>
      <c r="O294" s="12"/>
      <c r="P294" s="12"/>
      <c r="Q294" s="12"/>
      <c r="R294" s="12"/>
    </row>
    <row r="295" spans="2:18" ht="15">
      <c r="B295" s="58"/>
      <c r="C295" s="17"/>
      <c r="D295" s="59"/>
      <c r="E295" s="59"/>
      <c r="F295" s="59"/>
      <c r="G295" s="12"/>
      <c r="H295" s="12"/>
      <c r="I295" s="12"/>
      <c r="J295" s="12"/>
      <c r="K295" s="12"/>
      <c r="L295" s="12"/>
      <c r="M295" s="12"/>
      <c r="N295" s="12"/>
      <c r="O295" s="12"/>
      <c r="P295" s="12"/>
      <c r="Q295" s="12"/>
      <c r="R295" s="12"/>
    </row>
    <row r="296" spans="2:18" ht="15">
      <c r="B296" s="58"/>
      <c r="C296" s="17"/>
      <c r="D296" s="59"/>
      <c r="E296" s="59"/>
      <c r="F296" s="59"/>
      <c r="G296" s="12"/>
      <c r="H296" s="12"/>
      <c r="I296" s="12"/>
      <c r="J296" s="12"/>
      <c r="K296" s="12"/>
      <c r="L296" s="12"/>
      <c r="M296" s="12"/>
      <c r="N296" s="12"/>
      <c r="O296" s="12"/>
      <c r="P296" s="12"/>
      <c r="Q296" s="12"/>
      <c r="R296" s="12"/>
    </row>
    <row r="297" spans="2:18" ht="15">
      <c r="B297" s="58"/>
      <c r="C297" s="17"/>
      <c r="D297" s="59"/>
      <c r="E297" s="59"/>
      <c r="F297" s="59"/>
      <c r="G297" s="12"/>
      <c r="H297" s="12"/>
      <c r="I297" s="12"/>
      <c r="J297" s="12"/>
      <c r="K297" s="12"/>
      <c r="L297" s="12"/>
      <c r="M297" s="12"/>
      <c r="N297" s="12"/>
      <c r="O297" s="12"/>
      <c r="P297" s="12"/>
      <c r="Q297" s="12"/>
      <c r="R297" s="12"/>
    </row>
    <row r="298" spans="2:18" ht="15">
      <c r="B298" s="58"/>
      <c r="C298" s="17"/>
      <c r="D298" s="59"/>
      <c r="E298" s="59"/>
      <c r="F298" s="59"/>
      <c r="G298" s="12"/>
      <c r="H298" s="12"/>
      <c r="I298" s="12"/>
      <c r="J298" s="12"/>
      <c r="K298" s="12"/>
      <c r="L298" s="12"/>
      <c r="M298" s="12"/>
      <c r="N298" s="12"/>
      <c r="O298" s="12"/>
      <c r="P298" s="12"/>
      <c r="Q298" s="12"/>
      <c r="R298" s="12"/>
    </row>
    <row r="299" spans="2:18" ht="15">
      <c r="B299" s="58"/>
      <c r="C299" s="17"/>
      <c r="D299" s="59"/>
      <c r="E299" s="59"/>
      <c r="F299" s="59"/>
      <c r="G299" s="12"/>
      <c r="H299" s="12"/>
      <c r="I299" s="12"/>
      <c r="J299" s="12"/>
      <c r="K299" s="12"/>
      <c r="L299" s="12"/>
      <c r="M299" s="12"/>
      <c r="N299" s="12"/>
      <c r="O299" s="12"/>
      <c r="P299" s="12"/>
      <c r="Q299" s="12"/>
      <c r="R299" s="12"/>
    </row>
    <row r="300" spans="2:18" ht="15">
      <c r="B300" s="58"/>
      <c r="C300" s="17"/>
      <c r="D300" s="59"/>
      <c r="E300" s="59"/>
      <c r="F300" s="59"/>
      <c r="G300" s="12"/>
      <c r="H300" s="12"/>
      <c r="I300" s="12"/>
      <c r="J300" s="12"/>
      <c r="K300" s="12"/>
      <c r="L300" s="12"/>
      <c r="M300" s="12"/>
      <c r="N300" s="12"/>
      <c r="O300" s="12"/>
      <c r="P300" s="12"/>
      <c r="Q300" s="12"/>
      <c r="R300" s="12"/>
    </row>
    <row r="301" spans="2:18" ht="15">
      <c r="B301" s="58"/>
      <c r="C301" s="17"/>
      <c r="D301" s="59"/>
      <c r="E301" s="59"/>
      <c r="F301" s="59"/>
      <c r="G301" s="12"/>
      <c r="H301" s="12"/>
      <c r="I301" s="12"/>
      <c r="J301" s="12"/>
      <c r="K301" s="12"/>
      <c r="L301" s="12"/>
      <c r="M301" s="12"/>
      <c r="N301" s="12"/>
      <c r="O301" s="12"/>
      <c r="P301" s="12"/>
      <c r="Q301" s="12"/>
      <c r="R301" s="12"/>
    </row>
    <row r="302" spans="2:18" ht="15">
      <c r="B302" s="58"/>
      <c r="C302" s="17"/>
      <c r="D302" s="59"/>
      <c r="E302" s="59"/>
      <c r="F302" s="59"/>
      <c r="G302" s="12"/>
      <c r="H302" s="12"/>
      <c r="I302" s="12"/>
      <c r="J302" s="12"/>
      <c r="K302" s="12"/>
      <c r="L302" s="12"/>
      <c r="M302" s="12"/>
      <c r="N302" s="12"/>
      <c r="O302" s="12"/>
      <c r="P302" s="12"/>
      <c r="Q302" s="12"/>
      <c r="R302" s="12"/>
    </row>
    <row r="303" spans="2:18" ht="15">
      <c r="B303" s="58"/>
      <c r="C303" s="17"/>
      <c r="D303" s="59"/>
      <c r="E303" s="59"/>
      <c r="F303" s="59"/>
      <c r="G303" s="12"/>
      <c r="H303" s="12"/>
      <c r="I303" s="12"/>
      <c r="J303" s="12"/>
      <c r="K303" s="12"/>
      <c r="L303" s="12"/>
      <c r="M303" s="12"/>
      <c r="N303" s="12"/>
      <c r="O303" s="12"/>
      <c r="P303" s="12"/>
      <c r="Q303" s="12"/>
      <c r="R303" s="12"/>
    </row>
    <row r="304" spans="2:18" ht="15">
      <c r="B304" s="58"/>
      <c r="C304" s="17"/>
      <c r="D304" s="59"/>
      <c r="E304" s="59"/>
      <c r="F304" s="59"/>
      <c r="G304" s="12"/>
      <c r="H304" s="12"/>
      <c r="I304" s="12"/>
      <c r="J304" s="12"/>
      <c r="K304" s="12"/>
      <c r="L304" s="12"/>
      <c r="M304" s="12"/>
      <c r="N304" s="12"/>
      <c r="O304" s="12"/>
      <c r="P304" s="12"/>
      <c r="Q304" s="12"/>
      <c r="R304" s="12"/>
    </row>
    <row r="305" spans="2:6" ht="12.75">
      <c r="B305" s="4"/>
      <c r="D305" s="5"/>
      <c r="E305" s="5"/>
      <c r="F305" s="5"/>
    </row>
    <row r="306" spans="2:6" ht="12.75">
      <c r="B306" s="4"/>
      <c r="D306" s="5"/>
      <c r="E306" s="5"/>
      <c r="F306" s="5"/>
    </row>
    <row r="307" spans="2:6" ht="12.75">
      <c r="B307" s="4"/>
      <c r="D307" s="5"/>
      <c r="E307" s="5"/>
      <c r="F307" s="5"/>
    </row>
    <row r="308" spans="2:6" ht="12.75">
      <c r="B308" s="4"/>
      <c r="D308" s="5"/>
      <c r="E308" s="5"/>
      <c r="F308" s="5"/>
    </row>
    <row r="309" spans="2:6" ht="12.75">
      <c r="B309" s="4"/>
      <c r="D309" s="5"/>
      <c r="E309" s="5"/>
      <c r="F309" s="5"/>
    </row>
    <row r="310" spans="2:6" ht="12.75">
      <c r="B310" s="4"/>
      <c r="D310" s="5"/>
      <c r="E310" s="5"/>
      <c r="F310" s="5"/>
    </row>
    <row r="311" spans="2:6" ht="12.75">
      <c r="B311" s="4"/>
      <c r="D311" s="5"/>
      <c r="E311" s="5"/>
      <c r="F311" s="5"/>
    </row>
    <row r="312" spans="2:6" ht="12.75">
      <c r="B312" s="4"/>
      <c r="D312" s="5"/>
      <c r="E312" s="5"/>
      <c r="F312" s="5"/>
    </row>
    <row r="313" spans="2:6" ht="12.75">
      <c r="B313" s="4"/>
      <c r="D313" s="5"/>
      <c r="E313" s="5"/>
      <c r="F313" s="5"/>
    </row>
    <row r="314" spans="2:6" ht="12.75">
      <c r="B314" s="4"/>
      <c r="D314" s="5"/>
      <c r="E314" s="5"/>
      <c r="F314" s="5"/>
    </row>
    <row r="315" spans="2:6" ht="12.75">
      <c r="B315" s="4"/>
      <c r="D315" s="5"/>
      <c r="E315" s="5"/>
      <c r="F315" s="5"/>
    </row>
    <row r="316" spans="2:6" ht="12.75">
      <c r="B316" s="4"/>
      <c r="D316" s="5"/>
      <c r="E316" s="5"/>
      <c r="F316" s="5"/>
    </row>
    <row r="317" spans="2:6" ht="12.75">
      <c r="B317" s="4"/>
      <c r="D317" s="5"/>
      <c r="E317" s="5"/>
      <c r="F317" s="5"/>
    </row>
    <row r="318" spans="2:6" ht="12.75">
      <c r="B318" s="4"/>
      <c r="D318" s="5"/>
      <c r="E318" s="5"/>
      <c r="F318" s="5"/>
    </row>
    <row r="319" spans="2:6" ht="12.75">
      <c r="B319" s="4"/>
      <c r="D319" s="5"/>
      <c r="E319" s="5"/>
      <c r="F319" s="5"/>
    </row>
    <row r="320" spans="2:6" ht="12.75">
      <c r="B320" s="4"/>
      <c r="D320" s="5"/>
      <c r="E320" s="5"/>
      <c r="F320" s="5"/>
    </row>
    <row r="321" spans="2:6" ht="12.75">
      <c r="B321" s="4"/>
      <c r="D321" s="5"/>
      <c r="E321" s="5"/>
      <c r="F321" s="5"/>
    </row>
    <row r="322" spans="2:6" ht="12.75">
      <c r="B322" s="4"/>
      <c r="D322" s="5"/>
      <c r="E322" s="5"/>
      <c r="F322" s="5"/>
    </row>
    <row r="323" spans="2:6" ht="12.75">
      <c r="B323" s="4"/>
      <c r="D323" s="5"/>
      <c r="E323" s="5"/>
      <c r="F323" s="5"/>
    </row>
    <row r="324" spans="2:6" ht="12.75">
      <c r="B324" s="4"/>
      <c r="D324" s="5"/>
      <c r="E324" s="5"/>
      <c r="F324" s="5"/>
    </row>
    <row r="325" spans="2:6" ht="12.75">
      <c r="B325" s="4"/>
      <c r="D325" s="5"/>
      <c r="E325" s="5"/>
      <c r="F325" s="5"/>
    </row>
    <row r="326" spans="2:6" ht="12.75">
      <c r="B326" s="4"/>
      <c r="D326" s="5"/>
      <c r="E326" s="5"/>
      <c r="F326" s="5"/>
    </row>
    <row r="327" spans="2:6" ht="12.75">
      <c r="B327" s="4"/>
      <c r="D327" s="5"/>
      <c r="E327" s="5"/>
      <c r="F327" s="5"/>
    </row>
    <row r="328" spans="2:6" ht="12.75">
      <c r="B328" s="4"/>
      <c r="D328" s="5"/>
      <c r="E328" s="5"/>
      <c r="F328" s="5"/>
    </row>
    <row r="329" spans="2:6" ht="12.75">
      <c r="B329" s="4"/>
      <c r="D329" s="5"/>
      <c r="E329" s="5"/>
      <c r="F329" s="5"/>
    </row>
    <row r="330" spans="2:6" ht="12.75">
      <c r="B330" s="4"/>
      <c r="D330" s="5"/>
      <c r="E330" s="5"/>
      <c r="F330" s="5"/>
    </row>
    <row r="331" spans="2:6" ht="12.75">
      <c r="B331" s="4"/>
      <c r="D331" s="5"/>
      <c r="E331" s="5"/>
      <c r="F331" s="5"/>
    </row>
    <row r="332" spans="2:6" ht="12.75">
      <c r="B332" s="4"/>
      <c r="D332" s="5"/>
      <c r="E332" s="5"/>
      <c r="F332" s="5"/>
    </row>
    <row r="333" spans="2:6" ht="12.75">
      <c r="B333" s="4"/>
      <c r="D333" s="5"/>
      <c r="E333" s="5"/>
      <c r="F333" s="5"/>
    </row>
    <row r="334" spans="2:6" ht="12.75">
      <c r="B334" s="4"/>
      <c r="D334" s="5"/>
      <c r="E334" s="5"/>
      <c r="F334" s="5"/>
    </row>
    <row r="335" spans="2:6" ht="12.75">
      <c r="B335" s="4"/>
      <c r="D335" s="5"/>
      <c r="E335" s="5"/>
      <c r="F335" s="5"/>
    </row>
    <row r="336" spans="2:6" ht="12.75">
      <c r="B336" s="4"/>
      <c r="D336" s="5"/>
      <c r="E336" s="5"/>
      <c r="F336" s="5"/>
    </row>
    <row r="337" spans="2:6" ht="12.75">
      <c r="B337" s="4"/>
      <c r="D337" s="5"/>
      <c r="E337" s="5"/>
      <c r="F337" s="5"/>
    </row>
    <row r="338" spans="2:6" ht="12.75">
      <c r="B338" s="4"/>
      <c r="D338" s="5"/>
      <c r="E338" s="5"/>
      <c r="F338" s="5"/>
    </row>
    <row r="339" spans="2:6" ht="12.75">
      <c r="B339" s="4"/>
      <c r="D339" s="5"/>
      <c r="E339" s="5"/>
      <c r="F339" s="5"/>
    </row>
    <row r="340" spans="2:6" ht="12.75">
      <c r="B340" s="4"/>
      <c r="D340" s="5"/>
      <c r="E340" s="5"/>
      <c r="F340" s="5"/>
    </row>
    <row r="341" spans="2:6" ht="12.75">
      <c r="B341" s="4"/>
      <c r="D341" s="5"/>
      <c r="E341" s="5"/>
      <c r="F341" s="5"/>
    </row>
    <row r="342" spans="2:6" ht="12.75">
      <c r="B342" s="4"/>
      <c r="D342" s="5"/>
      <c r="E342" s="5"/>
      <c r="F342" s="5"/>
    </row>
    <row r="343" spans="2:6" ht="12.75">
      <c r="B343" s="4"/>
      <c r="D343" s="5"/>
      <c r="E343" s="5"/>
      <c r="F343" s="5"/>
    </row>
    <row r="344" spans="2:6" ht="12.75">
      <c r="B344" s="4"/>
      <c r="D344" s="5"/>
      <c r="E344" s="5"/>
      <c r="F344" s="5"/>
    </row>
    <row r="345" spans="2:6" ht="12.75">
      <c r="B345" s="4"/>
      <c r="D345" s="5"/>
      <c r="E345" s="5"/>
      <c r="F345" s="5"/>
    </row>
    <row r="346" spans="2:6" ht="12.75">
      <c r="B346" s="4"/>
      <c r="D346" s="5"/>
      <c r="E346" s="5"/>
      <c r="F346" s="5"/>
    </row>
    <row r="347" spans="2:6" ht="12.75">
      <c r="B347" s="4"/>
      <c r="D347" s="5"/>
      <c r="E347" s="5"/>
      <c r="F347" s="5"/>
    </row>
    <row r="348" spans="2:6" ht="12.75">
      <c r="B348" s="4"/>
      <c r="D348" s="5"/>
      <c r="E348" s="5"/>
      <c r="F348" s="5"/>
    </row>
    <row r="349" spans="2:6" ht="12.75">
      <c r="B349" s="4"/>
      <c r="D349" s="5"/>
      <c r="E349" s="5"/>
      <c r="F349" s="5"/>
    </row>
    <row r="350" spans="2:6" ht="12.75">
      <c r="B350" s="4"/>
      <c r="D350" s="5"/>
      <c r="E350" s="5"/>
      <c r="F350" s="5"/>
    </row>
    <row r="351" spans="2:6" ht="12.75">
      <c r="B351" s="4"/>
      <c r="D351" s="5"/>
      <c r="E351" s="5"/>
      <c r="F351" s="5"/>
    </row>
    <row r="352" spans="2:6" ht="12.75">
      <c r="B352" s="4"/>
      <c r="D352" s="5"/>
      <c r="E352" s="5"/>
      <c r="F352" s="5"/>
    </row>
    <row r="353" spans="2:6" ht="12.75">
      <c r="B353" s="4"/>
      <c r="D353" s="5"/>
      <c r="E353" s="5"/>
      <c r="F353" s="5"/>
    </row>
    <row r="354" spans="2:6" ht="12.75">
      <c r="B354" s="4"/>
      <c r="D354" s="5"/>
      <c r="E354" s="5"/>
      <c r="F354" s="5"/>
    </row>
    <row r="355" spans="2:6" ht="12.75">
      <c r="B355" s="4"/>
      <c r="D355" s="5"/>
      <c r="E355" s="5"/>
      <c r="F355" s="5"/>
    </row>
    <row r="356" spans="2:6" ht="12.75">
      <c r="B356" s="4"/>
      <c r="D356" s="5"/>
      <c r="E356" s="5"/>
      <c r="F356" s="5"/>
    </row>
    <row r="357" spans="2:6" ht="12.75">
      <c r="B357" s="4"/>
      <c r="D357" s="5"/>
      <c r="E357" s="5"/>
      <c r="F357" s="5"/>
    </row>
    <row r="358" spans="2:6" ht="12.75">
      <c r="B358" s="4"/>
      <c r="D358" s="5"/>
      <c r="E358" s="5"/>
      <c r="F358" s="5"/>
    </row>
    <row r="359" spans="2:6" ht="12.75">
      <c r="B359" s="4"/>
      <c r="D359" s="5"/>
      <c r="E359" s="5"/>
      <c r="F359" s="5"/>
    </row>
    <row r="360" spans="2:6" ht="12.75">
      <c r="B360" s="4"/>
      <c r="D360" s="5"/>
      <c r="E360" s="5"/>
      <c r="F360" s="5"/>
    </row>
    <row r="361" spans="2:6" ht="12.75">
      <c r="B361" s="4"/>
      <c r="D361" s="5"/>
      <c r="E361" s="5"/>
      <c r="F361" s="5"/>
    </row>
    <row r="362" spans="2:6" ht="12.75">
      <c r="B362" s="4"/>
      <c r="D362" s="5"/>
      <c r="E362" s="5"/>
      <c r="F362" s="5"/>
    </row>
    <row r="363" spans="2:6" ht="12.75">
      <c r="B363" s="4"/>
      <c r="D363" s="5"/>
      <c r="E363" s="5"/>
      <c r="F363" s="5"/>
    </row>
    <row r="364" spans="2:6" ht="12.75">
      <c r="B364" s="4"/>
      <c r="D364" s="5"/>
      <c r="E364" s="5"/>
      <c r="F364" s="5"/>
    </row>
    <row r="365" spans="2:6" ht="12.75">
      <c r="B365" s="4"/>
      <c r="D365" s="5"/>
      <c r="E365" s="5"/>
      <c r="F365" s="5"/>
    </row>
    <row r="366" spans="2:6" ht="12.75">
      <c r="B366" s="4"/>
      <c r="D366" s="5"/>
      <c r="E366" s="5"/>
      <c r="F366" s="5"/>
    </row>
    <row r="367" spans="2:6" ht="12.75">
      <c r="B367" s="4"/>
      <c r="D367" s="5"/>
      <c r="E367" s="5"/>
      <c r="F367" s="5"/>
    </row>
    <row r="368" spans="2:6" ht="12.75">
      <c r="B368" s="4"/>
      <c r="D368" s="5"/>
      <c r="E368" s="5"/>
      <c r="F368" s="5"/>
    </row>
    <row r="369" spans="2:6" ht="12.75">
      <c r="B369" s="4"/>
      <c r="D369" s="5"/>
      <c r="E369" s="5"/>
      <c r="F369" s="5"/>
    </row>
    <row r="370" spans="4:6" ht="12.75">
      <c r="D370" s="5"/>
      <c r="E370" s="5"/>
      <c r="F370" s="5"/>
    </row>
    <row r="371" spans="4:6" ht="12.75">
      <c r="D371" s="5"/>
      <c r="E371" s="5"/>
      <c r="F371" s="5"/>
    </row>
    <row r="372" spans="4:6" ht="12.75">
      <c r="D372" s="5"/>
      <c r="E372" s="5"/>
      <c r="F372" s="5"/>
    </row>
    <row r="373" spans="4:6" ht="12.75">
      <c r="D373" s="5"/>
      <c r="E373" s="5"/>
      <c r="F373" s="5"/>
    </row>
  </sheetData>
  <sheetProtection/>
  <mergeCells count="17">
    <mergeCell ref="B1:C1"/>
    <mergeCell ref="C53:C54"/>
    <mergeCell ref="B22:H22"/>
    <mergeCell ref="D53:I53"/>
    <mergeCell ref="B6:F6"/>
    <mergeCell ref="B7:F7"/>
    <mergeCell ref="B23:E23"/>
    <mergeCell ref="B24:E24"/>
    <mergeCell ref="D9:G9"/>
    <mergeCell ref="C9:C10"/>
    <mergeCell ref="B9:B10"/>
    <mergeCell ref="J53:Q53"/>
    <mergeCell ref="R53:R54"/>
    <mergeCell ref="B117:R117"/>
    <mergeCell ref="D104:I104"/>
    <mergeCell ref="J104:P104"/>
    <mergeCell ref="C104:C105"/>
  </mergeCells>
  <conditionalFormatting sqref="D55:D101">
    <cfRule type="cellIs" priority="3" dxfId="5" operator="greaterThan" stopIfTrue="1">
      <formula>0.9</formula>
    </cfRule>
  </conditionalFormatting>
  <conditionalFormatting sqref="E56:E101">
    <cfRule type="cellIs" priority="2" dxfId="5" operator="greaterThan" stopIfTrue="1">
      <formula>0.9</formula>
    </cfRule>
  </conditionalFormatting>
  <conditionalFormatting sqref="F57:F101">
    <cfRule type="cellIs" priority="1" dxfId="5" operator="greaterThan" stopIfTrue="1">
      <formula>0.9</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3" tint="-0.4999699890613556"/>
  </sheetPr>
  <dimension ref="C1:G59"/>
  <sheetViews>
    <sheetView zoomScalePageLayoutView="0" workbookViewId="0" topLeftCell="A1">
      <selection activeCell="A1" sqref="A1"/>
    </sheetView>
  </sheetViews>
  <sheetFormatPr defaultColWidth="9.140625" defaultRowHeight="15"/>
  <cols>
    <col min="1" max="1" width="10.421875" style="24" customWidth="1"/>
    <col min="2" max="2" width="17.140625" style="24" customWidth="1"/>
    <col min="3" max="3" width="103.00390625" style="24" customWidth="1"/>
    <col min="4" max="4" width="99.00390625" style="24" customWidth="1"/>
    <col min="5" max="16384" width="9.140625" style="24" customWidth="1"/>
  </cols>
  <sheetData>
    <row r="1" spans="3:4" ht="46.5" customHeight="1">
      <c r="C1" s="62"/>
      <c r="D1" s="62"/>
    </row>
    <row r="2" spans="3:4" ht="20.25">
      <c r="C2" s="22" t="s">
        <v>91</v>
      </c>
      <c r="D2" s="60"/>
    </row>
    <row r="3" spans="3:4" ht="14.25" customHeight="1">
      <c r="C3" s="128" t="str">
        <f>Instructions!C4</f>
        <v>Version 3.1, Last Updated: Oct 29, 2014   SI &amp; ZI</v>
      </c>
      <c r="D3" s="60"/>
    </row>
    <row r="4" ht="15.75" thickBot="1"/>
    <row r="5" spans="3:4" s="114" customFormat="1" ht="36" customHeight="1" thickBot="1">
      <c r="C5" s="126" t="s">
        <v>147</v>
      </c>
      <c r="D5" s="61"/>
    </row>
    <row r="6" spans="3:4" s="114" customFormat="1" ht="15.75" thickBot="1">
      <c r="C6" s="124"/>
      <c r="D6" s="61"/>
    </row>
    <row r="7" ht="30.75">
      <c r="C7" s="157" t="s">
        <v>102</v>
      </c>
    </row>
    <row r="8" ht="30.75">
      <c r="C8" s="158" t="s">
        <v>103</v>
      </c>
    </row>
    <row r="9" ht="15">
      <c r="C9" s="159" t="s">
        <v>111</v>
      </c>
    </row>
    <row r="10" ht="15">
      <c r="C10" s="158" t="s">
        <v>104</v>
      </c>
    </row>
    <row r="11" ht="31.5">
      <c r="C11" s="160" t="s">
        <v>112</v>
      </c>
    </row>
    <row r="12" ht="15.75">
      <c r="C12" s="161" t="s">
        <v>113</v>
      </c>
    </row>
    <row r="13" ht="15.75">
      <c r="C13" s="162" t="s">
        <v>143</v>
      </c>
    </row>
    <row r="14" spans="3:6" ht="31.5">
      <c r="C14" s="98" t="s">
        <v>140</v>
      </c>
      <c r="F14" s="26"/>
    </row>
    <row r="15" spans="3:6" ht="15">
      <c r="C15" s="99" t="s">
        <v>22</v>
      </c>
      <c r="F15" s="26"/>
    </row>
    <row r="16" spans="3:6" ht="15">
      <c r="C16" s="99" t="s">
        <v>23</v>
      </c>
      <c r="F16" s="26"/>
    </row>
    <row r="17" spans="3:6" ht="15">
      <c r="C17" s="99" t="s">
        <v>24</v>
      </c>
      <c r="F17" s="26"/>
    </row>
    <row r="18" spans="3:6" ht="15">
      <c r="C18" s="99" t="s">
        <v>25</v>
      </c>
      <c r="F18" s="26"/>
    </row>
    <row r="19" spans="3:6" ht="15">
      <c r="C19" s="99" t="s">
        <v>26</v>
      </c>
      <c r="F19" s="26"/>
    </row>
    <row r="20" spans="3:6" ht="15">
      <c r="C20" s="99" t="s">
        <v>27</v>
      </c>
      <c r="F20" s="26"/>
    </row>
    <row r="21" spans="3:6" ht="15">
      <c r="C21" s="99" t="s">
        <v>28</v>
      </c>
      <c r="F21" s="26"/>
    </row>
    <row r="22" spans="3:6" ht="15">
      <c r="C22" s="99" t="s">
        <v>32</v>
      </c>
      <c r="F22" s="26"/>
    </row>
    <row r="23" spans="3:6" ht="15">
      <c r="C23" s="99" t="s">
        <v>33</v>
      </c>
      <c r="F23" s="26"/>
    </row>
    <row r="24" spans="3:6" ht="15">
      <c r="C24" s="99" t="s">
        <v>34</v>
      </c>
      <c r="F24" s="26"/>
    </row>
    <row r="25" spans="3:6" ht="15">
      <c r="C25" s="99" t="s">
        <v>50</v>
      </c>
      <c r="F25" s="26"/>
    </row>
    <row r="26" spans="3:6" ht="15">
      <c r="C26" s="99" t="s">
        <v>56</v>
      </c>
      <c r="F26" s="26"/>
    </row>
    <row r="27" spans="3:6" ht="15">
      <c r="C27" s="99" t="s">
        <v>57</v>
      </c>
      <c r="F27" s="26"/>
    </row>
    <row r="28" spans="3:6" ht="15">
      <c r="C28" s="99" t="s">
        <v>40</v>
      </c>
      <c r="F28" s="26"/>
    </row>
    <row r="29" spans="3:6" ht="15">
      <c r="C29" s="99" t="s">
        <v>41</v>
      </c>
      <c r="F29" s="26"/>
    </row>
    <row r="30" spans="3:6" ht="15">
      <c r="C30" s="163" t="s">
        <v>105</v>
      </c>
      <c r="F30" s="26"/>
    </row>
    <row r="31" spans="3:6" ht="15">
      <c r="C31" s="164" t="s">
        <v>106</v>
      </c>
      <c r="F31" s="26"/>
    </row>
    <row r="32" spans="3:6" ht="30.75">
      <c r="C32" s="162" t="s">
        <v>71</v>
      </c>
      <c r="F32" s="26"/>
    </row>
    <row r="33" spans="3:6" ht="30.75">
      <c r="C33" s="162" t="s">
        <v>10</v>
      </c>
      <c r="F33" s="26"/>
    </row>
    <row r="34" spans="3:6" ht="30.75">
      <c r="C34" s="159" t="s">
        <v>107</v>
      </c>
      <c r="F34" s="26"/>
    </row>
    <row r="35" spans="3:6" ht="15">
      <c r="C35" s="158" t="s">
        <v>108</v>
      </c>
      <c r="F35" s="26"/>
    </row>
    <row r="36" spans="3:6" ht="30.75">
      <c r="C36" s="160" t="s">
        <v>110</v>
      </c>
      <c r="F36" s="26"/>
    </row>
    <row r="37" spans="3:6" ht="31.5" thickBot="1">
      <c r="C37" s="165" t="s">
        <v>109</v>
      </c>
      <c r="F37" s="26"/>
    </row>
    <row r="38" ht="15">
      <c r="F38" s="26"/>
    </row>
    <row r="39" spans="3:6" ht="21" thickBot="1">
      <c r="C39" s="200" t="s">
        <v>181</v>
      </c>
      <c r="F39" s="26"/>
    </row>
    <row r="40" spans="3:6" ht="30">
      <c r="C40" s="201" t="s">
        <v>174</v>
      </c>
      <c r="F40" s="26"/>
    </row>
    <row r="41" spans="3:7" ht="43.5">
      <c r="C41" s="202" t="s">
        <v>175</v>
      </c>
      <c r="G41" s="26"/>
    </row>
    <row r="42" spans="3:7" ht="43.5">
      <c r="C42" s="202" t="s">
        <v>176</v>
      </c>
      <c r="G42" s="26"/>
    </row>
    <row r="43" spans="3:7" ht="30">
      <c r="C43" s="202" t="s">
        <v>177</v>
      </c>
      <c r="G43" s="26"/>
    </row>
    <row r="44" spans="3:7" ht="15.75" thickBot="1">
      <c r="C44" s="203"/>
      <c r="G44" s="26"/>
    </row>
    <row r="45" spans="3:7" s="8" customFormat="1" ht="16.5">
      <c r="C45" s="277" t="s">
        <v>196</v>
      </c>
      <c r="G45" s="278"/>
    </row>
    <row r="46" ht="15">
      <c r="G46" s="26"/>
    </row>
    <row r="47" spans="3:4" ht="15">
      <c r="C47" s="175" t="s">
        <v>155</v>
      </c>
      <c r="D47" s="26"/>
    </row>
    <row r="48" spans="3:4" ht="15.75" thickBot="1">
      <c r="C48" s="129"/>
      <c r="D48" s="28"/>
    </row>
    <row r="49" spans="3:4" ht="65.25" thickBot="1">
      <c r="C49" s="176" t="s">
        <v>156</v>
      </c>
      <c r="D49" s="28"/>
    </row>
    <row r="50" spans="3:7" ht="15.75">
      <c r="C50" s="129"/>
      <c r="G50" s="28"/>
    </row>
    <row r="51" ht="15.75">
      <c r="C51" s="130"/>
    </row>
    <row r="52" ht="15.75">
      <c r="C52" s="130"/>
    </row>
    <row r="53" ht="15.75">
      <c r="C53" s="130"/>
    </row>
    <row r="54" ht="15">
      <c r="C54" s="130"/>
    </row>
    <row r="55" ht="15">
      <c r="C55" s="130"/>
    </row>
    <row r="56" ht="15">
      <c r="C56" s="130"/>
    </row>
    <row r="57" ht="15">
      <c r="C57" s="130"/>
    </row>
    <row r="58" ht="15">
      <c r="C58" s="130"/>
    </row>
    <row r="59" ht="15">
      <c r="C59" s="130"/>
    </row>
  </sheetData>
  <sheetProtection sheet="1"/>
  <hyperlinks>
    <hyperlink ref="C8" r:id="rId1" display="http://www.ec.gc.ca/inrp-npri/9C8F5570-19B6-4E37-97DB-290D4CE28153/electirc_arc_welding_e_04_02_2009.xls "/>
    <hyperlink ref="C10" r:id="rId2" display="http://www.epa.gov/ttn/chief/ap42/ch12/final/c12s19.pdf"/>
    <hyperlink ref="C31" r:id="rId3" display="https://www.awspubs.com/"/>
    <hyperlink ref="C35" r:id="rId4" display="http://www.mylincolnelectric.com/Catalog/lecobrowse.aspx?locale=4105"/>
    <hyperlink ref="C37" r:id="rId5" display="http://www.hobartcanada.com/product_info.asp&#10;"/>
    <hyperlink ref="C12" r:id="rId6" display="http://www.sdapcd.org/toxics/emissions/welding/t99.pdf"/>
    <hyperlink ref="C45" r:id="rId7" display="1 For details refer to the Environmental Reporting and Disclosure Bylaw available at the ChemTRAC website."/>
  </hyperlinks>
  <printOptions/>
  <pageMargins left="0.7" right="0.7" top="0.75" bottom="0.75" header="0.3" footer="0.3"/>
  <pageSetup horizontalDpi="600" verticalDpi="600" orientation="portrait"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Pinchin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McDonald</dc:creator>
  <cp:keywords/>
  <dc:description/>
  <cp:lastModifiedBy>Zia Islam</cp:lastModifiedBy>
  <cp:lastPrinted>2014-10-29T13:50:44Z</cp:lastPrinted>
  <dcterms:created xsi:type="dcterms:W3CDTF">2009-05-12T13:05:54Z</dcterms:created>
  <dcterms:modified xsi:type="dcterms:W3CDTF">2016-12-21T19:29:25Z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