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yrne1\Desktop\COHB\web-content\"/>
    </mc:Choice>
  </mc:AlternateContent>
  <bookViews>
    <workbookView xWindow="0" yWindow="0" windowWidth="20490" windowHeight="7755"/>
  </bookViews>
  <sheets>
    <sheet name="Instructions" sheetId="3" r:id="rId1"/>
    <sheet name="COHB CALCULATOR (2)" sheetId="5" state="hidden" r:id="rId2"/>
    <sheet name="COHB CALCULATOR" sheetId="1" r:id="rId3"/>
    <sheet name="Sheet2" sheetId="2" state="hidden" r:id="rId4"/>
    <sheet name="Bedroom Sizes" sheetId="6" state="hidden"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2" l="1"/>
  <c r="F6" i="2"/>
  <c r="F4" i="2"/>
  <c r="J20" i="5" l="1"/>
  <c r="M19" i="5"/>
  <c r="B18" i="5"/>
  <c r="B17" i="5"/>
  <c r="K10" i="5"/>
  <c r="M20" i="5" s="1"/>
  <c r="M21" i="5" s="1"/>
  <c r="J21" i="5" s="1"/>
  <c r="L20" i="5" l="1"/>
  <c r="L19" i="5"/>
  <c r="L21" i="5" s="1"/>
  <c r="M22" i="1"/>
  <c r="B21" i="1"/>
  <c r="B20" i="1"/>
  <c r="K10" i="1" l="1"/>
  <c r="L22" i="1" s="1"/>
  <c r="M23" i="1" l="1"/>
  <c r="M24" i="1" s="1"/>
  <c r="L23" i="1"/>
  <c r="L24" i="1" l="1"/>
  <c r="J23" i="1" s="1"/>
</calcChain>
</file>

<file path=xl/sharedStrings.xml><?xml version="1.0" encoding="utf-8"?>
<sst xmlns="http://schemas.openxmlformats.org/spreadsheetml/2006/main" count="44" uniqueCount="24">
  <si>
    <t>New AMR</t>
  </si>
  <si>
    <t>80% AMR</t>
  </si>
  <si>
    <t>1 Bedroom</t>
  </si>
  <si>
    <t>2 Bedroom</t>
  </si>
  <si>
    <t>3 Bedroom</t>
  </si>
  <si>
    <t>Type</t>
  </si>
  <si>
    <t>Yes</t>
  </si>
  <si>
    <t>No</t>
  </si>
  <si>
    <t>AMR Amount in Toronto at 80%</t>
  </si>
  <si>
    <t>Drop Down</t>
  </si>
  <si>
    <t>Household Occupanct</t>
  </si>
  <si>
    <t>Bedroom Size</t>
  </si>
  <si>
    <t>1 Adult</t>
  </si>
  <si>
    <t>2 Adults (couple)</t>
  </si>
  <si>
    <t>2 Adults (not a couple)</t>
  </si>
  <si>
    <t>1 Adult and 1 Child</t>
  </si>
  <si>
    <t>1 Adult and 2 Child</t>
  </si>
  <si>
    <t>1 Adult and 3+ Child</t>
  </si>
  <si>
    <t>3 Adults</t>
  </si>
  <si>
    <t>Number of people in Households</t>
  </si>
  <si>
    <t>Eligible unit size (maximum 3 bedroom)</t>
  </si>
  <si>
    <t>2 to 3 people</t>
  </si>
  <si>
    <t>1 to 2 People (couple)</t>
  </si>
  <si>
    <t>3 to 4 people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</si>
</sst>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44" formatCode="_-&quot;$&quot;* #,##0.00_-;\-&quot;$&quot;* #,##0.00_-;_-&quot;$&quot;* &quot;-&quot;??_-;_-@_-"/>
  </numFmts>
  <fonts count="8" x14ac:knownFonts="1">
    <font>
      <sz val="12"/>
      <color theme="1"/>
      <name val="Arial"/>
      <family val="2"/>
    </font>
    <font>
      <sz val="12"/>
      <color theme="1"/>
      <name val="Arial"/>
      <family val="2"/>
    </font>
    <font>
      <b/>
      <sz val="11"/>
      <color theme="1"/>
      <name val="Arial"/>
      <family val="2"/>
    </font>
    <font>
      <sz val="11"/>
      <color theme="1"/>
      <name val="Arial"/>
      <family val="2"/>
    </font>
    <font>
      <b/>
      <sz val="12"/>
      <color theme="1"/>
      <name val="Arial"/>
      <family val="2"/>
    </font>
    <font>
      <sz val="11"/>
      <color theme="1"/>
      <name val="Calibri"/>
      <family val="2"/>
    </font>
    <font>
      <b/>
      <sz val="11"/>
      <color theme="1"/>
      <name val="Calibri"/>
      <family val="2"/>
    </font>
    <font>
      <sz val="12"/>
      <color theme="0"/>
      <name val="Arial"/>
      <family val="2"/>
    </font>
  </fonts>
  <fills count="10">
    <fill>
      <patternFill patternType="none"/>
    </fill>
    <fill>
      <patternFill patternType="gray125"/>
    </fill>
    <fill>
      <patternFill patternType="solid">
        <fgColor rgb="FFE2EFD9"/>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FFF00"/>
        <bgColor indexed="64"/>
      </patternFill>
    </fill>
    <fill>
      <patternFill patternType="solid">
        <fgColor theme="2"/>
        <bgColor indexed="64"/>
      </patternFill>
    </fill>
    <fill>
      <patternFill patternType="solid">
        <fgColor rgb="FF61E3F5"/>
        <bgColor indexed="64"/>
      </patternFill>
    </fill>
    <fill>
      <patternFill patternType="solid">
        <fgColor theme="7" tint="0.79998168889431442"/>
        <bgColor indexed="64"/>
      </patternFill>
    </fill>
    <fill>
      <patternFill patternType="solid">
        <fgColor rgb="FFF5C1EB"/>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2" fillId="2" borderId="2" xfId="0" applyFont="1" applyFill="1" applyBorder="1" applyAlignment="1">
      <alignment horizontal="center" vertical="center" wrapText="1"/>
    </xf>
    <xf numFmtId="6" fontId="3" fillId="2" borderId="4" xfId="0" applyNumberFormat="1" applyFont="1" applyFill="1" applyBorder="1" applyAlignment="1">
      <alignment horizontal="center" vertical="center" wrapText="1"/>
    </xf>
    <xf numFmtId="8" fontId="3" fillId="2" borderId="4" xfId="0" applyNumberFormat="1" applyFont="1" applyFill="1" applyBorder="1" applyAlignment="1">
      <alignment horizontal="center" vertical="center" wrapText="1"/>
    </xf>
    <xf numFmtId="44" fontId="0" fillId="5" borderId="0" xfId="1" applyFont="1" applyFill="1"/>
    <xf numFmtId="0" fontId="0" fillId="0" borderId="5" xfId="0" applyBorder="1"/>
    <xf numFmtId="0" fontId="0" fillId="0" borderId="5" xfId="0" applyBorder="1" applyAlignment="1">
      <alignment horizontal="center" vertical="center"/>
    </xf>
    <xf numFmtId="0" fontId="0" fillId="4" borderId="5" xfId="0" applyFill="1" applyBorder="1" applyAlignment="1">
      <alignment horizontal="center" vertical="center"/>
    </xf>
    <xf numFmtId="0" fontId="0" fillId="3" borderId="5" xfId="0" applyFill="1" applyBorder="1" applyAlignment="1">
      <alignment horizontal="center" vertical="center"/>
    </xf>
    <xf numFmtId="44" fontId="0" fillId="4" borderId="5" xfId="1" applyFont="1" applyFill="1" applyBorder="1"/>
    <xf numFmtId="0" fontId="0" fillId="3" borderId="9" xfId="0" applyFill="1" applyBorder="1" applyAlignment="1">
      <alignment horizontal="center" vertical="center"/>
    </xf>
    <xf numFmtId="0" fontId="0" fillId="8" borderId="10" xfId="0" applyFill="1" applyBorder="1" applyAlignment="1">
      <alignment horizontal="center" vertical="center"/>
    </xf>
    <xf numFmtId="0" fontId="0" fillId="8" borderId="6" xfId="0" applyFill="1" applyBorder="1" applyAlignment="1">
      <alignment horizontal="center" vertical="center"/>
    </xf>
    <xf numFmtId="0" fontId="0" fillId="6" borderId="7" xfId="0" applyFill="1" applyBorder="1" applyAlignment="1">
      <alignment horizontal="center" vertical="center"/>
    </xf>
    <xf numFmtId="2" fontId="5" fillId="0" borderId="3" xfId="0" applyNumberFormat="1" applyFont="1" applyBorder="1" applyAlignment="1">
      <alignment vertical="center" wrapText="1"/>
    </xf>
    <xf numFmtId="1" fontId="5" fillId="0" borderId="4" xfId="0" applyNumberFormat="1" applyFont="1" applyBorder="1" applyAlignment="1">
      <alignment vertical="center" wrapText="1"/>
    </xf>
    <xf numFmtId="0" fontId="6" fillId="9" borderId="1"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0" fillId="7" borderId="8"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44" fontId="0" fillId="7" borderId="1" xfId="1" applyFont="1" applyFill="1" applyBorder="1" applyProtection="1">
      <protection locked="0"/>
    </xf>
    <xf numFmtId="44" fontId="0" fillId="7" borderId="10" xfId="1" applyFont="1" applyFill="1" applyBorder="1" applyProtection="1">
      <protection locked="0"/>
    </xf>
    <xf numFmtId="44" fontId="0" fillId="7" borderId="11" xfId="1" applyFont="1" applyFill="1" applyBorder="1" applyProtection="1">
      <protection locked="0"/>
    </xf>
    <xf numFmtId="0" fontId="7" fillId="0" borderId="0" xfId="0" applyFont="1" applyBorder="1"/>
    <xf numFmtId="0" fontId="0" fillId="0" borderId="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44" fontId="4" fillId="5" borderId="12" xfId="1" applyFont="1" applyFill="1" applyBorder="1" applyAlignment="1">
      <alignment horizontal="center" vertical="center"/>
    </xf>
    <xf numFmtId="44" fontId="4" fillId="5" borderId="3" xfId="1" applyFont="1" applyFill="1" applyBorder="1" applyAlignment="1">
      <alignment horizontal="center" vertical="center"/>
    </xf>
  </cellXfs>
  <cellStyles count="2">
    <cellStyle name="Currency" xfId="1" builtinId="4"/>
    <cellStyle name="Normal" xfId="0" builtinId="0"/>
  </cellStyles>
  <dxfs count="4">
    <dxf>
      <font>
        <b val="0"/>
        <i val="0"/>
        <strike val="0"/>
        <condense val="0"/>
        <extend val="0"/>
        <outline val="0"/>
        <shadow val="0"/>
        <u val="none"/>
        <vertAlign val="baseline"/>
        <sz val="11"/>
        <color theme="1"/>
        <name val="Arial"/>
        <scheme val="none"/>
      </font>
      <numFmt numFmtId="10" formatCode="&quot;$&quot;#,##0;[Red]\-&quot;$&quot;#,##0"/>
      <fill>
        <patternFill patternType="solid">
          <fgColor indexed="64"/>
          <bgColor rgb="FFE2EFD9"/>
        </patternFill>
      </fill>
      <alignment horizontal="center" vertical="center" textRotation="0" wrapText="1" indent="0" justifyLastLine="0" shrinkToFit="0" readingOrder="0"/>
      <border diagonalUp="0" diagonalDown="0">
        <left/>
        <right style="medium">
          <color indexed="64"/>
        </right>
        <top/>
        <bottom style="medium">
          <color indexed="64"/>
        </bottom>
        <vertical/>
        <horizontal/>
      </border>
    </dxf>
    <dxf>
      <font>
        <b val="0"/>
        <i val="0"/>
        <strike val="0"/>
        <condense val="0"/>
        <extend val="0"/>
        <outline val="0"/>
        <shadow val="0"/>
        <u val="none"/>
        <vertAlign val="baseline"/>
        <sz val="11"/>
        <color theme="1"/>
        <name val="Arial"/>
        <scheme val="none"/>
      </font>
      <numFmt numFmtId="12" formatCode="&quot;$&quot;#,##0.00;[Red]\-&quot;$&quot;#,##0.00"/>
      <fill>
        <patternFill patternType="solid">
          <fgColor indexed="64"/>
          <bgColor rgb="FFE2EFD9"/>
        </patternFill>
      </fill>
      <alignment horizontal="center"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border>
    </dxf>
    <dxf>
      <font>
        <color rgb="FF006100"/>
      </font>
      <fill>
        <patternFill>
          <bgColor rgb="FFC6EFCE"/>
        </patternFill>
      </fill>
    </dxf>
  </dxfs>
  <tableStyles count="0" defaultTableStyle="TableStyleMedium2" defaultPivotStyle="PivotStyleLight16"/>
  <colors>
    <mruColors>
      <color rgb="FFFFFC8F"/>
      <color rgb="FFFFFC70"/>
      <color rgb="FFF5C1EB"/>
      <color rgb="FFFDAA6B"/>
      <color rgb="FF76D92B"/>
      <color rgb="FF61E3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COHB CALCULATOR'!A1"/></Relationships>
</file>

<file path=xl/drawings/drawing1.xml><?xml version="1.0" encoding="utf-8"?>
<xdr:wsDr xmlns:xdr="http://schemas.openxmlformats.org/drawingml/2006/spreadsheetDrawing" xmlns:a="http://schemas.openxmlformats.org/drawingml/2006/main">
  <xdr:twoCellAnchor>
    <xdr:from>
      <xdr:col>0</xdr:col>
      <xdr:colOff>47627</xdr:colOff>
      <xdr:row>2</xdr:row>
      <xdr:rowOff>142875</xdr:rowOff>
    </xdr:from>
    <xdr:to>
      <xdr:col>6</xdr:col>
      <xdr:colOff>171450</xdr:colOff>
      <xdr:row>20</xdr:row>
      <xdr:rowOff>123825</xdr:rowOff>
    </xdr:to>
    <xdr:sp macro="" textlink="">
      <xdr:nvSpPr>
        <xdr:cNvPr id="2" name="TextBox 1"/>
        <xdr:cNvSpPr txBox="1"/>
      </xdr:nvSpPr>
      <xdr:spPr>
        <a:xfrm>
          <a:off x="47627" y="523875"/>
          <a:ext cx="6400798" cy="3838575"/>
        </a:xfrm>
        <a:prstGeom prst="rect">
          <a:avLst/>
        </a:prstGeom>
        <a:solidFill>
          <a:srgbClr val="FDAA6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If</a:t>
          </a:r>
          <a:r>
            <a:rPr lang="en-CA" sz="1100" b="1" baseline="0"/>
            <a:t> you have any questions on using this calculator, or your benefit amount, please contact 416-338-8888.</a:t>
          </a:r>
          <a:endParaRPr lang="en-CA" sz="1100" b="1"/>
        </a:p>
        <a:p>
          <a:endParaRPr lang="en-CA" sz="1100"/>
        </a:p>
        <a:p>
          <a:r>
            <a:rPr lang="en-CA" sz="1100"/>
            <a:t>This Canada-Ontario Housing Benefit (COHB) Calculator has</a:t>
          </a:r>
          <a:r>
            <a:rPr lang="en-CA" sz="1100" baseline="0"/>
            <a:t> been developed specifically for the City of Toronto to assist households eligible for the COHB to determine their expected benefit amount. This is an estimate amount, which may vary depending on changes to the program. </a:t>
          </a:r>
        </a:p>
        <a:p>
          <a:endParaRPr lang="en-CA" sz="1100" baseline="0"/>
        </a:p>
        <a:p>
          <a:r>
            <a:rPr lang="en-CA" sz="1100" baseline="0"/>
            <a:t>If you apply for the benefit online, a City of Toronto staff member </a:t>
          </a:r>
          <a:r>
            <a:rPr lang="en-CA" sz="1100" b="1" baseline="0"/>
            <a:t>will call you to confirm details</a:t>
          </a:r>
          <a:r>
            <a:rPr lang="en-CA" sz="1100" baseline="0"/>
            <a:t> before your application goes to the Province. You will be given another opportunity on the phone to go through the calculation with the staff member and hear your benefit amounts - you can withdraw your application at any time prior to it going to the Province. </a:t>
          </a:r>
        </a:p>
        <a:p>
          <a:endParaRPr lang="en-CA" sz="1100" baseline="0"/>
        </a:p>
        <a:p>
          <a:r>
            <a:rPr lang="en-CA" sz="1100" baseline="0"/>
            <a:t>To use this calculator you only need to enter information into the </a:t>
          </a:r>
          <a:r>
            <a:rPr lang="en-CA" sz="1100" b="1" baseline="0"/>
            <a:t>blue boxes </a:t>
          </a:r>
          <a:r>
            <a:rPr lang="en-CA" sz="1100" baseline="0"/>
            <a:t>for questions 1-3, and also question 4 if you are on Ontario Works (OW) or Ontario Disability Support Program (ODSP). </a:t>
          </a:r>
        </a:p>
        <a:p>
          <a:endParaRPr lang="en-CA" sz="1100" baseline="0"/>
        </a:p>
        <a:p>
          <a:r>
            <a:rPr lang="en-CA" sz="1100" baseline="0"/>
            <a:t>You will need to know your Adjusted Family Net Income,</a:t>
          </a:r>
          <a:r>
            <a:rPr lang="en-CA" sz="1100" b="1" baseline="0"/>
            <a:t> </a:t>
          </a:r>
          <a:r>
            <a:rPr lang="en-CA" sz="1100" baseline="0"/>
            <a:t>and if you are on OW/ODSP: your shelter allowance and shelter cost amount. </a:t>
          </a:r>
          <a:endParaRPr lang="en-CA" sz="1100"/>
        </a:p>
        <a:p>
          <a:endParaRPr lang="en-CA" sz="1100" baseline="0"/>
        </a:p>
        <a:p>
          <a:r>
            <a:rPr lang="en-CA" sz="1100" baseline="0"/>
            <a:t>If you would like to receive your monthly payment for this benefit electronically, you will need to complete a Schedule 3 on the phone with the City of Toronto when you call to apply for the benefit. </a:t>
          </a:r>
        </a:p>
        <a:p>
          <a:endParaRPr lang="en-CA" sz="1100" baseline="0"/>
        </a:p>
        <a:p>
          <a:endParaRPr lang="en-CA" sz="1100" baseline="0"/>
        </a:p>
        <a:p>
          <a:endParaRPr lang="en-CA" sz="1100" baseline="0"/>
        </a:p>
        <a:p>
          <a:endParaRPr lang="en-CA" sz="1100"/>
        </a:p>
      </xdr:txBody>
    </xdr:sp>
    <xdr:clientData/>
  </xdr:twoCellAnchor>
  <xdr:twoCellAnchor>
    <xdr:from>
      <xdr:col>7</xdr:col>
      <xdr:colOff>0</xdr:colOff>
      <xdr:row>10</xdr:row>
      <xdr:rowOff>19050</xdr:rowOff>
    </xdr:from>
    <xdr:to>
      <xdr:col>12</xdr:col>
      <xdr:colOff>180975</xdr:colOff>
      <xdr:row>20</xdr:row>
      <xdr:rowOff>133350</xdr:rowOff>
    </xdr:to>
    <xdr:sp macro="" textlink="">
      <xdr:nvSpPr>
        <xdr:cNvPr id="3" name="TextBox 2"/>
        <xdr:cNvSpPr txBox="1"/>
      </xdr:nvSpPr>
      <xdr:spPr>
        <a:xfrm>
          <a:off x="6553200" y="2352675"/>
          <a:ext cx="5048250" cy="2019300"/>
        </a:xfrm>
        <a:prstGeom prst="rect">
          <a:avLst/>
        </a:prstGeom>
        <a:solidFill>
          <a:srgbClr val="F5C1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What bedroom size</a:t>
          </a:r>
          <a:r>
            <a:rPr lang="en-CA" sz="1100" b="1" baseline="0"/>
            <a:t> am I eligible for? </a:t>
          </a:r>
          <a:endParaRPr lang="en-CA" sz="1050" b="1" baseline="0"/>
        </a:p>
        <a:p>
          <a:r>
            <a:rPr lang="en-CA" sz="1050" baseline="0">
              <a:solidFill>
                <a:schemeClr val="dk1"/>
              </a:solidFill>
              <a:effectLst/>
              <a:latin typeface="+mn-lt"/>
              <a:ea typeface="+mn-ea"/>
              <a:cs typeface="+mn-cs"/>
            </a:rPr>
            <a:t>Take a look at the table above. A person can be an adult or a child. </a:t>
          </a:r>
          <a:r>
            <a:rPr lang="en-CA" sz="1050">
              <a:solidFill>
                <a:schemeClr val="dk1"/>
              </a:solidFill>
              <a:effectLst/>
              <a:latin typeface="+mn-lt"/>
              <a:ea typeface="+mn-ea"/>
              <a:cs typeface="+mn-cs"/>
            </a:rPr>
            <a:t>Spouses/partners will be designated one bedroom.</a:t>
          </a:r>
          <a:r>
            <a:rPr lang="en-CA" sz="1050" baseline="0">
              <a:solidFill>
                <a:schemeClr val="dk1"/>
              </a:solidFill>
              <a:effectLst/>
              <a:latin typeface="+mn-lt"/>
              <a:ea typeface="+mn-ea"/>
              <a:cs typeface="+mn-cs"/>
            </a:rPr>
            <a:t> </a:t>
          </a:r>
          <a:r>
            <a:rPr lang="en-CA" sz="1050">
              <a:solidFill>
                <a:schemeClr val="dk1"/>
              </a:solidFill>
              <a:effectLst/>
              <a:latin typeface="+mn-lt"/>
              <a:ea typeface="+mn-ea"/>
              <a:cs typeface="+mn-cs"/>
            </a:rPr>
            <a:t>Every other person in the household will be designated a separate bedroom.</a:t>
          </a:r>
        </a:p>
        <a:p>
          <a:r>
            <a:rPr lang="en-CA" sz="1050">
              <a:solidFill>
                <a:schemeClr val="dk1"/>
              </a:solidFill>
              <a:effectLst/>
              <a:latin typeface="+mn-lt"/>
              <a:ea typeface="+mn-ea"/>
              <a:cs typeface="+mn-cs"/>
            </a:rPr>
            <a:t> </a:t>
          </a:r>
        </a:p>
        <a:p>
          <a:r>
            <a:rPr lang="en-CA" sz="1050">
              <a:solidFill>
                <a:schemeClr val="dk1"/>
              </a:solidFill>
              <a:effectLst/>
              <a:latin typeface="+mn-lt"/>
              <a:ea typeface="+mn-ea"/>
              <a:cs typeface="+mn-cs"/>
            </a:rPr>
            <a:t>Households may reside in any size of accommodation they choose, regardless of the number of bedrooms that the benefit calculation is based on.</a:t>
          </a:r>
        </a:p>
        <a:p>
          <a:endParaRPr lang="en-CA" sz="1050">
            <a:effectLst/>
          </a:endParaRPr>
        </a:p>
        <a:p>
          <a:r>
            <a:rPr lang="en-CA" sz="1050" baseline="0">
              <a:solidFill>
                <a:schemeClr val="dk1"/>
              </a:solidFill>
              <a:effectLst/>
              <a:latin typeface="+mn-lt"/>
              <a:ea typeface="+mn-ea"/>
              <a:cs typeface="+mn-cs"/>
            </a:rPr>
            <a:t>For example: John lives with his partner, both are adults. They qualify for a "1 Bedroom" because they can live in one bedroom together. If John was living with his uncle in the same household, then they would apply for a 2 bedroom. John would select "2 Bedroom" in question 2 of the Calculator. </a:t>
          </a:r>
          <a:endParaRPr lang="en-CA" sz="1050">
            <a:effectLst/>
          </a:endParaRPr>
        </a:p>
      </xdr:txBody>
    </xdr:sp>
    <xdr:clientData/>
  </xdr:twoCellAnchor>
  <xdr:twoCellAnchor>
    <xdr:from>
      <xdr:col>9</xdr:col>
      <xdr:colOff>28575</xdr:colOff>
      <xdr:row>5</xdr:row>
      <xdr:rowOff>266700</xdr:rowOff>
    </xdr:from>
    <xdr:to>
      <xdr:col>10</xdr:col>
      <xdr:colOff>95250</xdr:colOff>
      <xdr:row>10</xdr:row>
      <xdr:rowOff>0</xdr:rowOff>
    </xdr:to>
    <xdr:sp macro="" textlink="">
      <xdr:nvSpPr>
        <xdr:cNvPr id="4" name="Bent Arrow 3"/>
        <xdr:cNvSpPr/>
      </xdr:nvSpPr>
      <xdr:spPr>
        <a:xfrm flipH="1">
          <a:off x="9163050" y="1228725"/>
          <a:ext cx="828675" cy="1104900"/>
        </a:xfrm>
        <a:prstGeom prst="bentArrow">
          <a:avLst/>
        </a:prstGeom>
        <a:solidFill>
          <a:srgbClr val="F5C1EB"/>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lientData/>
  </xdr:twoCellAnchor>
  <xdr:twoCellAnchor>
    <xdr:from>
      <xdr:col>0</xdr:col>
      <xdr:colOff>57149</xdr:colOff>
      <xdr:row>0</xdr:row>
      <xdr:rowOff>85726</xdr:rowOff>
    </xdr:from>
    <xdr:to>
      <xdr:col>6</xdr:col>
      <xdr:colOff>171449</xdr:colOff>
      <xdr:row>2</xdr:row>
      <xdr:rowOff>47626</xdr:rowOff>
    </xdr:to>
    <xdr:sp macro="" textlink="">
      <xdr:nvSpPr>
        <xdr:cNvPr id="5" name="TextBox 4"/>
        <xdr:cNvSpPr txBox="1"/>
      </xdr:nvSpPr>
      <xdr:spPr>
        <a:xfrm>
          <a:off x="57149" y="85726"/>
          <a:ext cx="6391275" cy="342900"/>
        </a:xfrm>
        <a:prstGeom prst="rect">
          <a:avLst/>
        </a:prstGeom>
        <a:solidFill>
          <a:schemeClr val="tx1">
            <a:lumMod val="65000"/>
            <a:lumOff val="35000"/>
          </a:schemeClr>
        </a:solidFill>
        <a:ln w="9525" cmpd="sng">
          <a:solidFill>
            <a:srgbClr val="FFFF00"/>
          </a:solidFill>
        </a:ln>
        <a:effectLst>
          <a:glow rad="635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200" b="0">
              <a:solidFill>
                <a:schemeClr val="bg1"/>
              </a:solidFill>
            </a:rPr>
            <a:t>Please read the</a:t>
          </a:r>
          <a:r>
            <a:rPr lang="en-CA" sz="1200" b="0" baseline="0">
              <a:solidFill>
                <a:schemeClr val="bg1"/>
              </a:solidFill>
            </a:rPr>
            <a:t> information on this sheet before using the COHB Calculator</a:t>
          </a:r>
        </a:p>
      </xdr:txBody>
    </xdr:sp>
    <xdr:clientData/>
  </xdr:twoCellAnchor>
  <xdr:twoCellAnchor>
    <xdr:from>
      <xdr:col>7</xdr:col>
      <xdr:colOff>161925</xdr:colOff>
      <xdr:row>0</xdr:row>
      <xdr:rowOff>161925</xdr:rowOff>
    </xdr:from>
    <xdr:to>
      <xdr:col>8</xdr:col>
      <xdr:colOff>933450</xdr:colOff>
      <xdr:row>4</xdr:row>
      <xdr:rowOff>19050</xdr:rowOff>
    </xdr:to>
    <xdr:sp macro="" textlink="">
      <xdr:nvSpPr>
        <xdr:cNvPr id="6" name="TextBox 5">
          <a:hlinkClick xmlns:r="http://schemas.openxmlformats.org/officeDocument/2006/relationships" r:id="rId1"/>
        </xdr:cNvPr>
        <xdr:cNvSpPr txBox="1"/>
      </xdr:nvSpPr>
      <xdr:spPr>
        <a:xfrm>
          <a:off x="6715125" y="161925"/>
          <a:ext cx="2143125" cy="619125"/>
        </a:xfrm>
        <a:prstGeom prst="rect">
          <a:avLst/>
        </a:prstGeom>
        <a:solidFill>
          <a:srgbClr val="FFFC8F"/>
        </a:solidFill>
        <a:ln w="9525" cmpd="sng">
          <a:solidFill>
            <a:schemeClr val="accent4"/>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Ready to use the Calculator? </a:t>
          </a:r>
        </a:p>
        <a:p>
          <a:pPr algn="ctr"/>
          <a:r>
            <a:rPr lang="en-CA" sz="1600" b="0"/>
            <a:t>Click here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666751</xdr:colOff>
      <xdr:row>0</xdr:row>
      <xdr:rowOff>104776</xdr:rowOff>
    </xdr:from>
    <xdr:to>
      <xdr:col>7</xdr:col>
      <xdr:colOff>742951</xdr:colOff>
      <xdr:row>2</xdr:row>
      <xdr:rowOff>66676</xdr:rowOff>
    </xdr:to>
    <xdr:sp macro="" textlink="">
      <xdr:nvSpPr>
        <xdr:cNvPr id="2" name="TextBox 1"/>
        <xdr:cNvSpPr txBox="1"/>
      </xdr:nvSpPr>
      <xdr:spPr>
        <a:xfrm>
          <a:off x="666751" y="104776"/>
          <a:ext cx="5410200" cy="342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600"/>
            <a:t>Canada-Ontario Housing Benefit Calculator</a:t>
          </a:r>
        </a:p>
      </xdr:txBody>
    </xdr:sp>
    <xdr:clientData/>
  </xdr:twoCellAnchor>
  <xdr:twoCellAnchor>
    <xdr:from>
      <xdr:col>1</xdr:col>
      <xdr:colOff>19049</xdr:colOff>
      <xdr:row>5</xdr:row>
      <xdr:rowOff>76200</xdr:rowOff>
    </xdr:from>
    <xdr:to>
      <xdr:col>7</xdr:col>
      <xdr:colOff>723900</xdr:colOff>
      <xdr:row>7</xdr:row>
      <xdr:rowOff>123825</xdr:rowOff>
    </xdr:to>
    <xdr:sp macro="" textlink="">
      <xdr:nvSpPr>
        <xdr:cNvPr id="3" name="TextBox 2"/>
        <xdr:cNvSpPr txBox="1"/>
      </xdr:nvSpPr>
      <xdr:spPr>
        <a:xfrm>
          <a:off x="781049" y="1028700"/>
          <a:ext cx="5276851" cy="4286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Does </a:t>
          </a:r>
          <a:r>
            <a:rPr lang="en-CA" sz="1100" b="1"/>
            <a:t>any</a:t>
          </a:r>
          <a:r>
            <a:rPr lang="en-CA" sz="1100"/>
            <a:t> individual in the household currently receive social assistance (either Ontario Disability Support Program (ODSP) or Ontario Works (OW))?</a:t>
          </a:r>
        </a:p>
      </xdr:txBody>
    </xdr:sp>
    <xdr:clientData/>
  </xdr:twoCellAnchor>
  <xdr:twoCellAnchor>
    <xdr:from>
      <xdr:col>0</xdr:col>
      <xdr:colOff>666749</xdr:colOff>
      <xdr:row>18</xdr:row>
      <xdr:rowOff>161925</xdr:rowOff>
    </xdr:from>
    <xdr:to>
      <xdr:col>8</xdr:col>
      <xdr:colOff>161924</xdr:colOff>
      <xdr:row>21</xdr:row>
      <xdr:rowOff>57150</xdr:rowOff>
    </xdr:to>
    <xdr:sp macro="" textlink="">
      <xdr:nvSpPr>
        <xdr:cNvPr id="4" name="TextBox 3"/>
        <xdr:cNvSpPr txBox="1"/>
      </xdr:nvSpPr>
      <xdr:spPr>
        <a:xfrm>
          <a:off x="666749" y="3590925"/>
          <a:ext cx="5591175" cy="466725"/>
        </a:xfrm>
        <a:prstGeom prst="rect">
          <a:avLst/>
        </a:prstGeom>
        <a:solidFill>
          <a:schemeClr val="accent2">
            <a:lumMod val="20000"/>
            <a:lumOff val="80000"/>
          </a:schemeClr>
        </a:solidFill>
        <a:ln w="9525" cmpd="sng">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Your benefit amount under the Canada-Ontario</a:t>
          </a:r>
          <a:r>
            <a:rPr lang="en-CA" sz="1100" b="1" baseline="0"/>
            <a:t> Housing Benefit is calculated as:</a:t>
          </a:r>
          <a:endParaRPr lang="en-CA" sz="1100" b="1"/>
        </a:p>
      </xdr:txBody>
    </xdr:sp>
    <xdr:clientData/>
  </xdr:twoCellAnchor>
  <xdr:twoCellAnchor>
    <xdr:from>
      <xdr:col>0</xdr:col>
      <xdr:colOff>295275</xdr:colOff>
      <xdr:row>5</xdr:row>
      <xdr:rowOff>9525</xdr:rowOff>
    </xdr:from>
    <xdr:to>
      <xdr:col>1</xdr:col>
      <xdr:colOff>0</xdr:colOff>
      <xdr:row>8</xdr:row>
      <xdr:rowOff>0</xdr:rowOff>
    </xdr:to>
    <xdr:sp macro="" textlink="">
      <xdr:nvSpPr>
        <xdr:cNvPr id="5" name="Pentagon 4"/>
        <xdr:cNvSpPr/>
      </xdr:nvSpPr>
      <xdr:spPr>
        <a:xfrm>
          <a:off x="295275" y="962025"/>
          <a:ext cx="466725" cy="561975"/>
        </a:xfrm>
        <a:prstGeom prst="homePlat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CA" sz="2000"/>
            <a:t>1</a:t>
          </a:r>
        </a:p>
      </xdr:txBody>
    </xdr:sp>
    <xdr:clientData/>
  </xdr:twoCellAnchor>
  <xdr:twoCellAnchor>
    <xdr:from>
      <xdr:col>0</xdr:col>
      <xdr:colOff>295275</xdr:colOff>
      <xdr:row>8</xdr:row>
      <xdr:rowOff>133350</xdr:rowOff>
    </xdr:from>
    <xdr:to>
      <xdr:col>1</xdr:col>
      <xdr:colOff>0</xdr:colOff>
      <xdr:row>11</xdr:row>
      <xdr:rowOff>123825</xdr:rowOff>
    </xdr:to>
    <xdr:sp macro="" textlink="">
      <xdr:nvSpPr>
        <xdr:cNvPr id="6" name="Pentagon 5"/>
        <xdr:cNvSpPr/>
      </xdr:nvSpPr>
      <xdr:spPr>
        <a:xfrm>
          <a:off x="295275" y="1657350"/>
          <a:ext cx="466725" cy="561975"/>
        </a:xfrm>
        <a:prstGeom prst="homePlat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CA" sz="2000"/>
            <a:t>2</a:t>
          </a:r>
        </a:p>
      </xdr:txBody>
    </xdr:sp>
    <xdr:clientData/>
  </xdr:twoCellAnchor>
  <xdr:twoCellAnchor>
    <xdr:from>
      <xdr:col>0</xdr:col>
      <xdr:colOff>304800</xdr:colOff>
      <xdr:row>12</xdr:row>
      <xdr:rowOff>114300</xdr:rowOff>
    </xdr:from>
    <xdr:to>
      <xdr:col>1</xdr:col>
      <xdr:colOff>9525</xdr:colOff>
      <xdr:row>15</xdr:row>
      <xdr:rowOff>104775</xdr:rowOff>
    </xdr:to>
    <xdr:sp macro="" textlink="">
      <xdr:nvSpPr>
        <xdr:cNvPr id="7" name="Pentagon 6"/>
        <xdr:cNvSpPr/>
      </xdr:nvSpPr>
      <xdr:spPr>
        <a:xfrm>
          <a:off x="304800" y="2400300"/>
          <a:ext cx="466725" cy="561975"/>
        </a:xfrm>
        <a:prstGeom prst="homePlat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CA" sz="2000"/>
            <a:t>3</a:t>
          </a:r>
        </a:p>
      </xdr:txBody>
    </xdr:sp>
    <xdr:clientData/>
  </xdr:twoCellAnchor>
  <xdr:twoCellAnchor>
    <xdr:from>
      <xdr:col>1</xdr:col>
      <xdr:colOff>38100</xdr:colOff>
      <xdr:row>8</xdr:row>
      <xdr:rowOff>171450</xdr:rowOff>
    </xdr:from>
    <xdr:to>
      <xdr:col>7</xdr:col>
      <xdr:colOff>751850</xdr:colOff>
      <xdr:row>11</xdr:row>
      <xdr:rowOff>57150</xdr:rowOff>
    </xdr:to>
    <xdr:sp macro="" textlink="">
      <xdr:nvSpPr>
        <xdr:cNvPr id="8" name="TextBox 7"/>
        <xdr:cNvSpPr txBox="1"/>
      </xdr:nvSpPr>
      <xdr:spPr>
        <a:xfrm>
          <a:off x="800100" y="1695450"/>
          <a:ext cx="5285750" cy="4572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What bedroom size do you live in</a:t>
          </a:r>
          <a:r>
            <a:rPr lang="en-CA" sz="1100" baseline="0"/>
            <a:t> within Toronto? </a:t>
          </a:r>
          <a:endParaRPr lang="en-CA" sz="1100"/>
        </a:p>
      </xdr:txBody>
    </xdr:sp>
    <xdr:clientData/>
  </xdr:twoCellAnchor>
  <xdr:twoCellAnchor>
    <xdr:from>
      <xdr:col>1</xdr:col>
      <xdr:colOff>57150</xdr:colOff>
      <xdr:row>12</xdr:row>
      <xdr:rowOff>171450</xdr:rowOff>
    </xdr:from>
    <xdr:to>
      <xdr:col>7</xdr:col>
      <xdr:colOff>753102</xdr:colOff>
      <xdr:row>15</xdr:row>
      <xdr:rowOff>38100</xdr:rowOff>
    </xdr:to>
    <xdr:sp macro="" textlink="">
      <xdr:nvSpPr>
        <xdr:cNvPr id="9" name="TextBox 8"/>
        <xdr:cNvSpPr txBox="1"/>
      </xdr:nvSpPr>
      <xdr:spPr>
        <a:xfrm>
          <a:off x="819150" y="2457450"/>
          <a:ext cx="5267952" cy="43815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0" i="0" u="none" strike="noStrike">
              <a:solidFill>
                <a:schemeClr val="dk1"/>
              </a:solidFill>
              <a:effectLst/>
              <a:latin typeface="+mn-lt"/>
              <a:ea typeface="+mn-ea"/>
              <a:cs typeface="+mn-cs"/>
            </a:rPr>
            <a:t>Adjusted Family Net Income (AFNI) for the household: </a:t>
          </a:r>
          <a:r>
            <a:rPr lang="en-CA"/>
            <a:t> </a:t>
          </a:r>
          <a:endParaRPr lang="en-CA" sz="1100"/>
        </a:p>
      </xdr:txBody>
    </xdr:sp>
    <xdr:clientData/>
  </xdr:twoCellAnchor>
  <xdr:twoCellAnchor>
    <xdr:from>
      <xdr:col>0</xdr:col>
      <xdr:colOff>666751</xdr:colOff>
      <xdr:row>2</xdr:row>
      <xdr:rowOff>76201</xdr:rowOff>
    </xdr:from>
    <xdr:to>
      <xdr:col>7</xdr:col>
      <xdr:colOff>742951</xdr:colOff>
      <xdr:row>4</xdr:row>
      <xdr:rowOff>38101</xdr:rowOff>
    </xdr:to>
    <xdr:sp macro="" textlink="">
      <xdr:nvSpPr>
        <xdr:cNvPr id="10" name="TextBox 9"/>
        <xdr:cNvSpPr txBox="1"/>
      </xdr:nvSpPr>
      <xdr:spPr>
        <a:xfrm>
          <a:off x="666751" y="457201"/>
          <a:ext cx="5410200" cy="342900"/>
        </a:xfrm>
        <a:prstGeom prst="rect">
          <a:avLst/>
        </a:prstGeom>
        <a:solidFill>
          <a:schemeClr val="tx1">
            <a:lumMod val="85000"/>
            <a:lumOff val="1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a:solidFill>
                <a:schemeClr val="bg1"/>
              </a:solidFill>
            </a:rPr>
            <a:t>Enter your</a:t>
          </a:r>
          <a:r>
            <a:rPr lang="en-CA" sz="1400" baseline="0">
              <a:solidFill>
                <a:schemeClr val="bg1"/>
              </a:solidFill>
            </a:rPr>
            <a:t> information into the blue cells</a:t>
          </a:r>
          <a:endParaRPr lang="en-CA" sz="14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666751</xdr:colOff>
      <xdr:row>0</xdr:row>
      <xdr:rowOff>104776</xdr:rowOff>
    </xdr:from>
    <xdr:to>
      <xdr:col>10</xdr:col>
      <xdr:colOff>2169583</xdr:colOff>
      <xdr:row>2</xdr:row>
      <xdr:rowOff>66676</xdr:rowOff>
    </xdr:to>
    <xdr:sp macro="" textlink="">
      <xdr:nvSpPr>
        <xdr:cNvPr id="2" name="TextBox 1"/>
        <xdr:cNvSpPr txBox="1"/>
      </xdr:nvSpPr>
      <xdr:spPr>
        <a:xfrm>
          <a:off x="666751" y="104776"/>
          <a:ext cx="9503832" cy="342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600"/>
            <a:t>Canada-Ontario Housing Benefit Calculator</a:t>
          </a:r>
        </a:p>
      </xdr:txBody>
    </xdr:sp>
    <xdr:clientData/>
  </xdr:twoCellAnchor>
  <xdr:twoCellAnchor>
    <xdr:from>
      <xdr:col>1</xdr:col>
      <xdr:colOff>19049</xdr:colOff>
      <xdr:row>4</xdr:row>
      <xdr:rowOff>180975</xdr:rowOff>
    </xdr:from>
    <xdr:to>
      <xdr:col>8</xdr:col>
      <xdr:colOff>723900</xdr:colOff>
      <xdr:row>7</xdr:row>
      <xdr:rowOff>38100</xdr:rowOff>
    </xdr:to>
    <xdr:sp macro="" textlink="">
      <xdr:nvSpPr>
        <xdr:cNvPr id="3" name="TextBox 2"/>
        <xdr:cNvSpPr txBox="1"/>
      </xdr:nvSpPr>
      <xdr:spPr>
        <a:xfrm>
          <a:off x="781049" y="942975"/>
          <a:ext cx="6038851" cy="4286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Does </a:t>
          </a:r>
          <a:r>
            <a:rPr lang="en-CA" sz="1100" b="1"/>
            <a:t>any</a:t>
          </a:r>
          <a:r>
            <a:rPr lang="en-CA" sz="1100"/>
            <a:t> individual in the household currently receive social assistance (either Ontario Disability Support Program (ODSP) or Ontario Works (OW))?</a:t>
          </a:r>
        </a:p>
      </xdr:txBody>
    </xdr:sp>
    <xdr:clientData/>
  </xdr:twoCellAnchor>
  <xdr:twoCellAnchor>
    <xdr:from>
      <xdr:col>0</xdr:col>
      <xdr:colOff>742949</xdr:colOff>
      <xdr:row>21</xdr:row>
      <xdr:rowOff>123825</xdr:rowOff>
    </xdr:from>
    <xdr:to>
      <xdr:col>8</xdr:col>
      <xdr:colOff>752475</xdr:colOff>
      <xdr:row>24</xdr:row>
      <xdr:rowOff>142875</xdr:rowOff>
    </xdr:to>
    <xdr:sp macro="" textlink="">
      <xdr:nvSpPr>
        <xdr:cNvPr id="4" name="TextBox 3"/>
        <xdr:cNvSpPr txBox="1"/>
      </xdr:nvSpPr>
      <xdr:spPr>
        <a:xfrm>
          <a:off x="742949" y="4200525"/>
          <a:ext cx="6105526" cy="609600"/>
        </a:xfrm>
        <a:prstGeom prst="homePlate">
          <a:avLst/>
        </a:prstGeom>
        <a:solidFill>
          <a:srgbClr val="76D92B"/>
        </a:solidFill>
        <a:ln w="9525" cmpd="sng">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b="1"/>
            <a:t>Your benefit amount under the Canada-Ontario</a:t>
          </a:r>
          <a:r>
            <a:rPr lang="en-CA" sz="1400" b="1" baseline="0"/>
            <a:t> Housing Benefit is calculated as</a:t>
          </a:r>
          <a:endParaRPr lang="en-CA" sz="1400" b="1"/>
        </a:p>
      </xdr:txBody>
    </xdr:sp>
    <xdr:clientData/>
  </xdr:twoCellAnchor>
  <xdr:twoCellAnchor>
    <xdr:from>
      <xdr:col>0</xdr:col>
      <xdr:colOff>295275</xdr:colOff>
      <xdr:row>5</xdr:row>
      <xdr:rowOff>19050</xdr:rowOff>
    </xdr:from>
    <xdr:to>
      <xdr:col>1</xdr:col>
      <xdr:colOff>0</xdr:colOff>
      <xdr:row>6</xdr:row>
      <xdr:rowOff>171450</xdr:rowOff>
    </xdr:to>
    <xdr:sp macro="" textlink="">
      <xdr:nvSpPr>
        <xdr:cNvPr id="5" name="Pentagon 4"/>
        <xdr:cNvSpPr/>
      </xdr:nvSpPr>
      <xdr:spPr>
        <a:xfrm>
          <a:off x="295275" y="971550"/>
          <a:ext cx="466725" cy="342900"/>
        </a:xfrm>
        <a:prstGeom prst="homePlat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CA" sz="2000"/>
            <a:t>1</a:t>
          </a:r>
        </a:p>
      </xdr:txBody>
    </xdr:sp>
    <xdr:clientData/>
  </xdr:twoCellAnchor>
  <xdr:twoCellAnchor>
    <xdr:from>
      <xdr:col>0</xdr:col>
      <xdr:colOff>285750</xdr:colOff>
      <xdr:row>8</xdr:row>
      <xdr:rowOff>9525</xdr:rowOff>
    </xdr:from>
    <xdr:to>
      <xdr:col>0</xdr:col>
      <xdr:colOff>752475</xdr:colOff>
      <xdr:row>9</xdr:row>
      <xdr:rowOff>133350</xdr:rowOff>
    </xdr:to>
    <xdr:sp macro="" textlink="">
      <xdr:nvSpPr>
        <xdr:cNvPr id="6" name="Pentagon 5"/>
        <xdr:cNvSpPr/>
      </xdr:nvSpPr>
      <xdr:spPr>
        <a:xfrm>
          <a:off x="285750" y="1533525"/>
          <a:ext cx="466725" cy="314325"/>
        </a:xfrm>
        <a:prstGeom prst="homePlat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CA" sz="2000"/>
            <a:t>2</a:t>
          </a:r>
        </a:p>
      </xdr:txBody>
    </xdr:sp>
    <xdr:clientData/>
  </xdr:twoCellAnchor>
  <xdr:twoCellAnchor>
    <xdr:from>
      <xdr:col>0</xdr:col>
      <xdr:colOff>285750</xdr:colOff>
      <xdr:row>11</xdr:row>
      <xdr:rowOff>123825</xdr:rowOff>
    </xdr:from>
    <xdr:to>
      <xdr:col>0</xdr:col>
      <xdr:colOff>752475</xdr:colOff>
      <xdr:row>13</xdr:row>
      <xdr:rowOff>66675</xdr:rowOff>
    </xdr:to>
    <xdr:sp macro="" textlink="">
      <xdr:nvSpPr>
        <xdr:cNvPr id="7" name="Pentagon 6"/>
        <xdr:cNvSpPr/>
      </xdr:nvSpPr>
      <xdr:spPr>
        <a:xfrm>
          <a:off x="285750" y="2219325"/>
          <a:ext cx="466725" cy="323850"/>
        </a:xfrm>
        <a:prstGeom prst="homePlat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CA" sz="2000"/>
            <a:t>3</a:t>
          </a:r>
        </a:p>
      </xdr:txBody>
    </xdr:sp>
    <xdr:clientData/>
  </xdr:twoCellAnchor>
  <xdr:twoCellAnchor>
    <xdr:from>
      <xdr:col>1</xdr:col>
      <xdr:colOff>19050</xdr:colOff>
      <xdr:row>7</xdr:row>
      <xdr:rowOff>178858</xdr:rowOff>
    </xdr:from>
    <xdr:to>
      <xdr:col>8</xdr:col>
      <xdr:colOff>723900</xdr:colOff>
      <xdr:row>10</xdr:row>
      <xdr:rowOff>179918</xdr:rowOff>
    </xdr:to>
    <xdr:sp macro="" textlink="">
      <xdr:nvSpPr>
        <xdr:cNvPr id="8" name="TextBox 7"/>
        <xdr:cNvSpPr txBox="1"/>
      </xdr:nvSpPr>
      <xdr:spPr>
        <a:xfrm>
          <a:off x="781050" y="1533525"/>
          <a:ext cx="6038850" cy="59372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What unit size are you eligible for? </a:t>
          </a:r>
          <a:r>
            <a:rPr lang="en-CA" sz="1100" baseline="0"/>
            <a:t>Your rental address </a:t>
          </a:r>
          <a:r>
            <a:rPr lang="en-CA" sz="1100" b="1" baseline="0"/>
            <a:t>MUST</a:t>
          </a:r>
          <a:r>
            <a:rPr lang="en-CA" sz="1100" baseline="0"/>
            <a:t> be in the City of Toronto to use this calculator. Please refer to the table on the Instructions sheet to determine your unit size eligibility. </a:t>
          </a:r>
          <a:endParaRPr lang="en-CA" sz="1100"/>
        </a:p>
      </xdr:txBody>
    </xdr:sp>
    <xdr:clientData/>
  </xdr:twoCellAnchor>
  <xdr:twoCellAnchor>
    <xdr:from>
      <xdr:col>1</xdr:col>
      <xdr:colOff>9525</xdr:colOff>
      <xdr:row>11</xdr:row>
      <xdr:rowOff>95249</xdr:rowOff>
    </xdr:from>
    <xdr:to>
      <xdr:col>8</xdr:col>
      <xdr:colOff>695325</xdr:colOff>
      <xdr:row>17</xdr:row>
      <xdr:rowOff>57150</xdr:rowOff>
    </xdr:to>
    <xdr:sp macro="" textlink="">
      <xdr:nvSpPr>
        <xdr:cNvPr id="9" name="TextBox 8"/>
        <xdr:cNvSpPr txBox="1"/>
      </xdr:nvSpPr>
      <xdr:spPr>
        <a:xfrm>
          <a:off x="771525" y="2190749"/>
          <a:ext cx="6019800" cy="110490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0" i="0" u="none" strike="noStrike">
              <a:solidFill>
                <a:schemeClr val="dk1"/>
              </a:solidFill>
              <a:effectLst/>
              <a:latin typeface="+mn-lt"/>
              <a:ea typeface="+mn-ea"/>
              <a:cs typeface="+mn-cs"/>
            </a:rPr>
            <a:t>Adjusted Family Net Income (AFNI) for the household.</a:t>
          </a:r>
        </a:p>
        <a:p>
          <a:r>
            <a:rPr lang="en-CA" sz="1100"/>
            <a:t> AFNI is based on the net income of each household member, excluding those who are in full-time studies. Net income is generally the amount reflected on line </a:t>
          </a:r>
          <a:r>
            <a:rPr lang="en-CA" sz="1100" b="1"/>
            <a:t>23600</a:t>
          </a:r>
          <a:r>
            <a:rPr lang="en-CA" sz="1100"/>
            <a:t> (formerly line 236) of the household member’s latest Canada Revenue Agency notice of assessment, </a:t>
          </a:r>
          <a:r>
            <a:rPr lang="en-CA" sz="1100" i="0">
              <a:solidFill>
                <a:sysClr val="windowText" lastClr="000000"/>
              </a:solidFill>
            </a:rPr>
            <a:t>adjusted by subtracting payments received from a registered disability savings plan and adding any repayments made</a:t>
          </a:r>
          <a:r>
            <a:rPr lang="en-CA" sz="1100" i="0" baseline="0">
              <a:solidFill>
                <a:sysClr val="windowText" lastClr="000000"/>
              </a:solidFill>
            </a:rPr>
            <a:t>.</a:t>
          </a:r>
          <a:endParaRPr lang="en-CA" sz="1100" i="0">
            <a:solidFill>
              <a:sysClr val="windowText" lastClr="000000"/>
            </a:solidFill>
          </a:endParaRPr>
        </a:p>
      </xdr:txBody>
    </xdr:sp>
    <xdr:clientData/>
  </xdr:twoCellAnchor>
  <xdr:twoCellAnchor>
    <xdr:from>
      <xdr:col>0</xdr:col>
      <xdr:colOff>666751</xdr:colOff>
      <xdr:row>2</xdr:row>
      <xdr:rowOff>76201</xdr:rowOff>
    </xdr:from>
    <xdr:to>
      <xdr:col>10</xdr:col>
      <xdr:colOff>2169583</xdr:colOff>
      <xdr:row>4</xdr:row>
      <xdr:rowOff>38101</xdr:rowOff>
    </xdr:to>
    <xdr:sp macro="" textlink="">
      <xdr:nvSpPr>
        <xdr:cNvPr id="10" name="TextBox 9"/>
        <xdr:cNvSpPr txBox="1"/>
      </xdr:nvSpPr>
      <xdr:spPr>
        <a:xfrm>
          <a:off x="666751" y="457201"/>
          <a:ext cx="9503832" cy="342900"/>
        </a:xfrm>
        <a:prstGeom prst="rect">
          <a:avLst/>
        </a:prstGeom>
        <a:solidFill>
          <a:schemeClr val="tx1">
            <a:lumMod val="85000"/>
            <a:lumOff val="1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400">
              <a:solidFill>
                <a:schemeClr val="bg1"/>
              </a:solidFill>
            </a:rPr>
            <a:t>Enter your</a:t>
          </a:r>
          <a:r>
            <a:rPr lang="en-CA" sz="1400" baseline="0">
              <a:solidFill>
                <a:schemeClr val="bg1"/>
              </a:solidFill>
            </a:rPr>
            <a:t> information into the blue cells</a:t>
          </a:r>
          <a:endParaRPr lang="en-CA" sz="1400">
            <a:solidFill>
              <a:schemeClr val="bg1"/>
            </a:solidFill>
          </a:endParaRPr>
        </a:p>
      </xdr:txBody>
    </xdr:sp>
    <xdr:clientData/>
  </xdr:twoCellAnchor>
  <xdr:twoCellAnchor>
    <xdr:from>
      <xdr:col>0</xdr:col>
      <xdr:colOff>295275</xdr:colOff>
      <xdr:row>19</xdr:row>
      <xdr:rowOff>19050</xdr:rowOff>
    </xdr:from>
    <xdr:to>
      <xdr:col>1</xdr:col>
      <xdr:colOff>0</xdr:colOff>
      <xdr:row>20</xdr:row>
      <xdr:rowOff>171450</xdr:rowOff>
    </xdr:to>
    <xdr:sp macro="" textlink="">
      <xdr:nvSpPr>
        <xdr:cNvPr id="14" name="Pentagon 13"/>
        <xdr:cNvSpPr/>
      </xdr:nvSpPr>
      <xdr:spPr>
        <a:xfrm>
          <a:off x="295275" y="3705225"/>
          <a:ext cx="466725" cy="342900"/>
        </a:xfrm>
        <a:prstGeom prst="homePlat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CA" sz="2000"/>
            <a:t>4</a:t>
          </a:r>
        </a:p>
      </xdr:txBody>
    </xdr:sp>
    <xdr:clientData/>
  </xdr:twoCellAnchor>
  <xdr:twoCellAnchor>
    <xdr:from>
      <xdr:col>0</xdr:col>
      <xdr:colOff>742949</xdr:colOff>
      <xdr:row>17</xdr:row>
      <xdr:rowOff>142875</xdr:rowOff>
    </xdr:from>
    <xdr:to>
      <xdr:col>8</xdr:col>
      <xdr:colOff>719666</xdr:colOff>
      <xdr:row>18</xdr:row>
      <xdr:rowOff>158750</xdr:rowOff>
    </xdr:to>
    <xdr:sp macro="" textlink="">
      <xdr:nvSpPr>
        <xdr:cNvPr id="15" name="TextBox 14"/>
        <xdr:cNvSpPr txBox="1"/>
      </xdr:nvSpPr>
      <xdr:spPr>
        <a:xfrm>
          <a:off x="742949" y="3444875"/>
          <a:ext cx="6072717" cy="2063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ODSP/OW amount (Only fill out "4" if you answered "yes" on Question 1</a:t>
          </a:r>
        </a:p>
      </xdr:txBody>
    </xdr:sp>
    <xdr:clientData/>
  </xdr:twoCellAnchor>
</xdr:wsDr>
</file>

<file path=xl/tables/table1.xml><?xml version="1.0" encoding="utf-8"?>
<table xmlns="http://schemas.openxmlformats.org/spreadsheetml/2006/main" id="1" name="Table1" displayName="Table1" ref="B3:D6" totalsRowShown="0" tableBorderDxfId="2">
  <autoFilter ref="B3:D6"/>
  <tableColumns count="3">
    <tableColumn id="3" name="Type"/>
    <tableColumn id="1" name="New AMR" dataDxfId="1"/>
    <tableColumn id="2" name="80% AMR" dataDxfId="0"/>
  </tableColumns>
  <tableStyleInfo name="TableStyleLight18" showFirstColumn="0" showLastColumn="0" showRowStripes="1" showColumnStripes="0"/>
</table>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H5:I9"/>
  <sheetViews>
    <sheetView showGridLines="0" tabSelected="1" workbookViewId="0">
      <selection activeCell="L9" sqref="L9"/>
    </sheetView>
  </sheetViews>
  <sheetFormatPr defaultRowHeight="15" x14ac:dyDescent="0.2"/>
  <cols>
    <col min="5" max="5" width="19" customWidth="1"/>
    <col min="6" max="6" width="18.6640625" customWidth="1"/>
    <col min="7" max="7" width="3.21875" customWidth="1"/>
    <col min="8" max="8" width="16" customWidth="1"/>
    <col min="9" max="9" width="14.109375" customWidth="1"/>
  </cols>
  <sheetData>
    <row r="5" spans="8:9" ht="15.75" thickBot="1" x14ac:dyDescent="0.25"/>
    <row r="6" spans="8:9" ht="45.75" thickBot="1" x14ac:dyDescent="0.25">
      <c r="H6" s="16" t="s">
        <v>19</v>
      </c>
      <c r="I6" s="17" t="s">
        <v>20</v>
      </c>
    </row>
    <row r="7" spans="8:9" ht="15.75" thickBot="1" x14ac:dyDescent="0.25">
      <c r="H7" s="14" t="s">
        <v>22</v>
      </c>
      <c r="I7" s="15" t="s">
        <v>2</v>
      </c>
    </row>
    <row r="8" spans="8:9" ht="15.75" thickBot="1" x14ac:dyDescent="0.25">
      <c r="H8" s="14" t="s">
        <v>21</v>
      </c>
      <c r="I8" s="15" t="s">
        <v>3</v>
      </c>
    </row>
    <row r="9" spans="8:9" ht="15.75" thickBot="1" x14ac:dyDescent="0.25">
      <c r="H9" s="14" t="s">
        <v>23</v>
      </c>
      <c r="I9" s="15" t="s">
        <v>4</v>
      </c>
    </row>
  </sheetData>
  <sheetProtection algorithmName="SHA-512" hashValue="hC6hNDw2y/EfL+Dd1XvONYHAF97nptqh/O2tK9eHDbOpMl50DSV/DUKf8ByLnMPH+EtVsI+PGOqJzGd/SLf6xg==" saltValue="BZO1UWeM5FhgpdJiXlt5Q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6:M21"/>
  <sheetViews>
    <sheetView workbookViewId="0">
      <selection activeCell="I16" sqref="I16"/>
    </sheetView>
  </sheetViews>
  <sheetFormatPr defaultRowHeight="15" x14ac:dyDescent="0.2"/>
  <cols>
    <col min="10" max="10" width="13.33203125" customWidth="1"/>
    <col min="11" max="11" width="25.6640625" bestFit="1" customWidth="1"/>
  </cols>
  <sheetData>
    <row r="6" spans="10:11" x14ac:dyDescent="0.2">
      <c r="J6" s="6" t="s">
        <v>9</v>
      </c>
    </row>
    <row r="7" spans="10:11" x14ac:dyDescent="0.2">
      <c r="J7" s="7" t="s">
        <v>6</v>
      </c>
    </row>
    <row r="9" spans="10:11" x14ac:dyDescent="0.2">
      <c r="J9" s="6" t="s">
        <v>9</v>
      </c>
      <c r="K9" s="6" t="s">
        <v>8</v>
      </c>
    </row>
    <row r="10" spans="10:11" x14ac:dyDescent="0.2">
      <c r="J10" s="7" t="s">
        <v>2</v>
      </c>
      <c r="K10" s="8">
        <f>IFERROR(VLOOKUP(J10,Sheet2!B:D,3,FALSE),"")</f>
        <v>1374</v>
      </c>
    </row>
    <row r="14" spans="10:11" x14ac:dyDescent="0.2">
      <c r="J14" s="9">
        <v>5000</v>
      </c>
    </row>
    <row r="17" spans="2:13" x14ac:dyDescent="0.2">
      <c r="B17" s="24" t="str">
        <f>IF(J7="Yes","Eligible Shelter allowance for social assistance","")</f>
        <v>Eligible Shelter allowance for social assistance</v>
      </c>
      <c r="C17" s="24"/>
      <c r="D17" s="24"/>
      <c r="E17" s="24"/>
      <c r="F17" s="24"/>
      <c r="G17" s="24"/>
      <c r="H17" s="24"/>
      <c r="J17" s="9"/>
    </row>
    <row r="18" spans="2:13" x14ac:dyDescent="0.2">
      <c r="B18" s="24" t="str">
        <f>IF(J7="Yes","Actual Shelter Costs (includes rent and utilities)","")</f>
        <v>Actual Shelter Costs (includes rent and utilities)</v>
      </c>
      <c r="C18" s="24"/>
      <c r="D18" s="24"/>
      <c r="E18" s="24"/>
      <c r="F18" s="24"/>
      <c r="G18" s="24"/>
      <c r="H18" s="24"/>
      <c r="J18" s="9"/>
      <c r="L18" s="5" t="s">
        <v>7</v>
      </c>
      <c r="M18" s="5" t="s">
        <v>6</v>
      </c>
    </row>
    <row r="19" spans="2:13" x14ac:dyDescent="0.2">
      <c r="L19" s="5">
        <f>IFERROR(K10-85,"")</f>
        <v>1289</v>
      </c>
      <c r="M19" s="5">
        <f>J18-J17</f>
        <v>0</v>
      </c>
    </row>
    <row r="20" spans="2:13" x14ac:dyDescent="0.2">
      <c r="J20" s="4" t="str">
        <f>IF(J7="No",L21,"")</f>
        <v/>
      </c>
      <c r="L20" s="5">
        <f>IFERROR(K10-(J14*0.3/12),"")</f>
        <v>1249</v>
      </c>
      <c r="M20" s="5">
        <f>IFERROR(K10-(J14*0.3/12),"")</f>
        <v>1249</v>
      </c>
    </row>
    <row r="21" spans="2:13" x14ac:dyDescent="0.2">
      <c r="J21" s="4">
        <f>IF(J7="yes",M21,"")</f>
        <v>0</v>
      </c>
      <c r="L21" s="5">
        <f>MIN(L19:L20)</f>
        <v>1249</v>
      </c>
      <c r="M21" s="5">
        <f>MIN(M19:M20)</f>
        <v>0</v>
      </c>
    </row>
  </sheetData>
  <mergeCells count="2">
    <mergeCell ref="B17:H17"/>
    <mergeCell ref="B18:H18"/>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Sheet2!$J$2:$J$3</xm:f>
          </x14:formula1>
          <xm:sqref>J7</xm:sqref>
        </x14:dataValidation>
        <x14:dataValidation type="list" allowBlank="1" showInputMessage="1" showErrorMessage="1">
          <x14:formula1>
            <xm:f>Sheet2!$B$4:$B$6</xm:f>
          </x14:formula1>
          <xm:sqref>J10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5:M24"/>
  <sheetViews>
    <sheetView showGridLines="0" zoomScale="90" zoomScaleNormal="90" workbookViewId="0">
      <selection activeCell="J7" sqref="J7"/>
    </sheetView>
  </sheetViews>
  <sheetFormatPr defaultRowHeight="15" x14ac:dyDescent="0.2"/>
  <cols>
    <col min="10" max="10" width="13.33203125" customWidth="1"/>
    <col min="11" max="11" width="25.5546875" customWidth="1"/>
  </cols>
  <sheetData>
    <row r="5" spans="10:11" ht="15.75" thickBot="1" x14ac:dyDescent="0.25"/>
    <row r="6" spans="10:11" x14ac:dyDescent="0.2">
      <c r="J6" s="11" t="s">
        <v>9</v>
      </c>
    </row>
    <row r="7" spans="10:11" ht="15.75" thickBot="1" x14ac:dyDescent="0.25">
      <c r="J7" s="19"/>
    </row>
    <row r="8" spans="10:11" ht="15.75" thickBot="1" x14ac:dyDescent="0.25"/>
    <row r="9" spans="10:11" x14ac:dyDescent="0.2">
      <c r="J9" s="12" t="s">
        <v>9</v>
      </c>
      <c r="K9" s="13" t="s">
        <v>8</v>
      </c>
    </row>
    <row r="10" spans="10:11" ht="15.75" thickBot="1" x14ac:dyDescent="0.25">
      <c r="J10" s="18"/>
      <c r="K10" s="10" t="str">
        <f>IFERROR(VLOOKUP(J10,Sheet2!B:D,3,FALSE),"")</f>
        <v/>
      </c>
    </row>
    <row r="12" spans="10:11" ht="15.75" thickBot="1" x14ac:dyDescent="0.25"/>
    <row r="13" spans="10:11" ht="15.75" thickBot="1" x14ac:dyDescent="0.25">
      <c r="J13" s="20"/>
    </row>
    <row r="19" spans="2:13" ht="15.75" thickBot="1" x14ac:dyDescent="0.25"/>
    <row r="20" spans="2:13" x14ac:dyDescent="0.2">
      <c r="B20" s="25" t="str">
        <f>IF(J7="Yes","Eligible Shelter allowance for social assistance","")</f>
        <v/>
      </c>
      <c r="C20" s="26"/>
      <c r="D20" s="26"/>
      <c r="E20" s="26"/>
      <c r="F20" s="26"/>
      <c r="G20" s="26"/>
      <c r="H20" s="26"/>
      <c r="I20" s="27"/>
      <c r="J20" s="21"/>
    </row>
    <row r="21" spans="2:13" ht="15.75" thickBot="1" x14ac:dyDescent="0.25">
      <c r="B21" s="28" t="str">
        <f>IF(J7="Yes","Actual Shelter Costs (includes rent and utilities)","")</f>
        <v/>
      </c>
      <c r="C21" s="29"/>
      <c r="D21" s="29"/>
      <c r="E21" s="29"/>
      <c r="F21" s="29"/>
      <c r="G21" s="29"/>
      <c r="H21" s="29"/>
      <c r="I21" s="30"/>
      <c r="J21" s="22"/>
      <c r="L21" s="23" t="s">
        <v>7</v>
      </c>
      <c r="M21" s="23" t="s">
        <v>6</v>
      </c>
    </row>
    <row r="22" spans="2:13" ht="15.75" thickBot="1" x14ac:dyDescent="0.25">
      <c r="L22" s="23" t="str">
        <f>IFERROR(K10-129,"")</f>
        <v/>
      </c>
      <c r="M22" s="23">
        <f>J21-J20</f>
        <v>0</v>
      </c>
    </row>
    <row r="23" spans="2:13" x14ac:dyDescent="0.2">
      <c r="J23" s="31">
        <f>IF(J7="No",L24,M24)</f>
        <v>0</v>
      </c>
      <c r="L23" s="23" t="str">
        <f>IFERROR(K10-(J13*0.3/12),"")</f>
        <v/>
      </c>
      <c r="M23" s="23" t="str">
        <f>IFERROR(K10-(J13*0.3/12),"")</f>
        <v/>
      </c>
    </row>
    <row r="24" spans="2:13" ht="15.75" thickBot="1" x14ac:dyDescent="0.25">
      <c r="J24" s="32"/>
      <c r="L24" s="23">
        <f>MIN(L22:L23)</f>
        <v>0</v>
      </c>
      <c r="M24" s="23">
        <f>MIN(M22:M23)</f>
        <v>0</v>
      </c>
    </row>
  </sheetData>
  <sheetProtection algorithmName="SHA-512" hashValue="1khcl8S88rH+WCd9vutALPOQOxRfXBLcQGBKMW9fFD67Q9c/oRdya+hjvgrdprMZHFT9HptSUbeJkQ2Hf8v4dw==" saltValue="eMoy5kXAdqRH5AFSmds/wQ==" spinCount="100000" sheet="1" objects="1" scenarios="1" selectLockedCells="1"/>
  <mergeCells count="3">
    <mergeCell ref="B20:I20"/>
    <mergeCell ref="B21:I21"/>
    <mergeCell ref="J23:J24"/>
  </mergeCells>
  <conditionalFormatting sqref="B20:B21">
    <cfRule type="cellIs" dxfId="3" priority="1" operator="greaterThan">
      <formul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Sheet2!$B$4:$B$6</xm:f>
          </x14:formula1>
          <xm:sqref>J10</xm:sqref>
        </x14:dataValidation>
        <x14:dataValidation type="list" allowBlank="1" showInputMessage="1" showErrorMessage="1">
          <x14:formula1>
            <xm:f>Sheet2!$J$2:$J$3</xm:f>
          </x14:formula1>
          <xm:sqref>J7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
  <sheetViews>
    <sheetView workbookViewId="0">
      <selection activeCell="D4" sqref="D4"/>
    </sheetView>
  </sheetViews>
  <sheetFormatPr defaultRowHeight="15" x14ac:dyDescent="0.2"/>
  <cols>
    <col min="3" max="3" width="12.5546875" customWidth="1"/>
    <col min="4" max="4" width="11.44140625" customWidth="1"/>
    <col min="6" max="6" width="15.44140625" customWidth="1"/>
    <col min="9" max="9" width="30.77734375" bestFit="1" customWidth="1"/>
  </cols>
  <sheetData>
    <row r="2" spans="2:10" ht="15.75" thickBot="1" x14ac:dyDescent="0.25">
      <c r="J2" t="s">
        <v>6</v>
      </c>
    </row>
    <row r="3" spans="2:10" ht="15.75" thickBot="1" x14ac:dyDescent="0.25">
      <c r="B3" t="s">
        <v>5</v>
      </c>
      <c r="C3" s="1" t="s">
        <v>0</v>
      </c>
      <c r="D3" s="1" t="s">
        <v>1</v>
      </c>
      <c r="J3" t="s">
        <v>7</v>
      </c>
    </row>
    <row r="4" spans="2:10" ht="15.75" thickBot="1" x14ac:dyDescent="0.25">
      <c r="B4" t="s">
        <v>2</v>
      </c>
      <c r="C4" s="3">
        <v>1718</v>
      </c>
      <c r="D4" s="2">
        <v>1374</v>
      </c>
      <c r="F4">
        <f>Table1[[#This Row],[New AMR]]*0.8</f>
        <v>1374.4</v>
      </c>
    </row>
    <row r="5" spans="2:10" ht="15.75" thickBot="1" x14ac:dyDescent="0.25">
      <c r="B5" t="s">
        <v>3</v>
      </c>
      <c r="C5" s="3">
        <v>1989</v>
      </c>
      <c r="D5" s="2">
        <v>1591</v>
      </c>
      <c r="F5">
        <f>Table1[[#This Row],[New AMR]]*0.8</f>
        <v>1591.2</v>
      </c>
    </row>
    <row r="6" spans="2:10" ht="15.75" thickBot="1" x14ac:dyDescent="0.25">
      <c r="B6" t="s">
        <v>4</v>
      </c>
      <c r="C6" s="3">
        <v>2208</v>
      </c>
      <c r="D6" s="2">
        <v>1766</v>
      </c>
      <c r="F6">
        <f>Table1[[#This Row],[New AMR]]*0.8</f>
        <v>1766.4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0"/>
  <sheetViews>
    <sheetView workbookViewId="0">
      <selection activeCell="C17" sqref="C17"/>
    </sheetView>
  </sheetViews>
  <sheetFormatPr defaultRowHeight="15" x14ac:dyDescent="0.2"/>
  <cols>
    <col min="2" max="2" width="20.33203125" customWidth="1"/>
    <col min="3" max="3" width="15.77734375" customWidth="1"/>
  </cols>
  <sheetData>
    <row r="3" spans="2:3" x14ac:dyDescent="0.2">
      <c r="B3" t="s">
        <v>10</v>
      </c>
      <c r="C3" t="s">
        <v>11</v>
      </c>
    </row>
    <row r="4" spans="2:3" x14ac:dyDescent="0.2">
      <c r="B4" t="s">
        <v>12</v>
      </c>
      <c r="C4" t="s">
        <v>2</v>
      </c>
    </row>
    <row r="5" spans="2:3" x14ac:dyDescent="0.2">
      <c r="B5" t="s">
        <v>15</v>
      </c>
      <c r="C5" t="s">
        <v>3</v>
      </c>
    </row>
    <row r="6" spans="2:3" x14ac:dyDescent="0.2">
      <c r="B6" t="s">
        <v>16</v>
      </c>
      <c r="C6" t="s">
        <v>3</v>
      </c>
    </row>
    <row r="7" spans="2:3" x14ac:dyDescent="0.2">
      <c r="B7" t="s">
        <v>17</v>
      </c>
      <c r="C7" t="s">
        <v>4</v>
      </c>
    </row>
    <row r="8" spans="2:3" x14ac:dyDescent="0.2">
      <c r="B8" t="s">
        <v>13</v>
      </c>
      <c r="C8" t="s">
        <v>2</v>
      </c>
    </row>
    <row r="9" spans="2:3" x14ac:dyDescent="0.2">
      <c r="B9" t="s">
        <v>14</v>
      </c>
      <c r="C9" t="s">
        <v>3</v>
      </c>
    </row>
    <row r="10" spans="2:3" x14ac:dyDescent="0.2">
      <c r="B10" t="s">
        <v>18</v>
      </c>
      <c r="C10"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COHB CALCULATOR (2)</vt:lpstr>
      <vt:lpstr>COHB CALCULATOR</vt:lpstr>
      <vt:lpstr>Sheet2</vt:lpstr>
      <vt:lpstr>Bedroom Sizes</vt:lpstr>
    </vt:vector>
  </TitlesOfParts>
  <Company>City of Toronto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Papatchidis</dc:creator>
  <cp:lastModifiedBy>Peggy Byrne</cp:lastModifiedBy>
  <dcterms:created xsi:type="dcterms:W3CDTF">2020-05-29T15:57:43Z</dcterms:created>
  <dcterms:modified xsi:type="dcterms:W3CDTF">2020-07-30T12:43:30Z</dcterms:modified>
</cp:coreProperties>
</file>