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rmaclea2\Downloads\"/>
    </mc:Choice>
  </mc:AlternateContent>
  <xr:revisionPtr revIDLastSave="0" documentId="13_ncr:1_{EC0DA9B8-314E-49AA-AA0C-6C536AB83B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lculator" sheetId="2" r:id="rId1"/>
    <sheet name="Bin Type Example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  <c r="D10" i="2" l="1"/>
  <c r="B17" i="2"/>
  <c r="B19" i="2"/>
  <c r="B20" i="2"/>
  <c r="B26" i="2"/>
  <c r="B29" i="2"/>
  <c r="B14" i="2" s="1"/>
  <c r="H10" i="2"/>
  <c r="G10" i="2"/>
  <c r="F10" i="2"/>
  <c r="E10" i="2"/>
  <c r="C10" i="2"/>
  <c r="B11" i="2" l="1"/>
  <c r="B13" i="2" l="1"/>
  <c r="B15" i="2" l="1"/>
  <c r="B18" i="2" s="1"/>
  <c r="B21" i="2" l="1"/>
  <c r="B23" i="2" s="1"/>
</calcChain>
</file>

<file path=xl/sharedStrings.xml><?xml version="1.0" encoding="utf-8"?>
<sst xmlns="http://schemas.openxmlformats.org/spreadsheetml/2006/main" count="50" uniqueCount="44">
  <si>
    <t>Base Volume</t>
  </si>
  <si>
    <t>Input</t>
  </si>
  <si>
    <t>Container Type</t>
  </si>
  <si>
    <t>Curbside Bin (XL) 
95 Gallon Cart</t>
  </si>
  <si>
    <t>2 Cubic Yard
Container</t>
  </si>
  <si>
    <t>3 Cubic Yard
Container</t>
  </si>
  <si>
    <t>4 Cubic Yard
Container</t>
  </si>
  <si>
    <t>5 Cubic Yard
Container</t>
  </si>
  <si>
    <t>6 Cubic Yard
Container</t>
  </si>
  <si>
    <t>8 Cubic Yard
Container</t>
  </si>
  <si>
    <t>Rebate</t>
  </si>
  <si>
    <t>Yearly Bill Estimate</t>
  </si>
  <si>
    <t>Uncompacted Lookup Table</t>
  </si>
  <si>
    <t>Days in the Year:</t>
  </si>
  <si>
    <t>Base Rate (per unit, per year)</t>
  </si>
  <si>
    <t>Oversize Fee (per unit, per year)</t>
  </si>
  <si>
    <t>Rebate (per unit, per year)</t>
  </si>
  <si>
    <t>Compacted Lookup Table</t>
  </si>
  <si>
    <t>Allowable Volume yd3/unit/day</t>
  </si>
  <si>
    <t>Excess fee/yd3</t>
  </si>
  <si>
    <t>Excess Volume</t>
  </si>
  <si>
    <t>Base Fee</t>
  </si>
  <si>
    <t>Cubic Yards - Bin Size</t>
  </si>
  <si>
    <t># of Garbage Bins Set Out/Month</t>
  </si>
  <si>
    <t>Total Cubic Yards/Month</t>
  </si>
  <si>
    <t>* Hide this Row</t>
  </si>
  <si>
    <t>Oversize Item Fee</t>
  </si>
  <si>
    <t>Total yd3/Month</t>
  </si>
  <si>
    <t>Number of Units</t>
  </si>
  <si>
    <t>Number of Days</t>
  </si>
  <si>
    <t>Compacted</t>
  </si>
  <si>
    <t>Yes</t>
  </si>
  <si>
    <t>No</t>
  </si>
  <si>
    <t>Excess Fee</t>
  </si>
  <si>
    <t>Monthly Bill Estimate</t>
  </si>
  <si>
    <t>Instructions:</t>
  </si>
  <si>
    <r>
      <rPr>
        <b/>
        <sz val="11"/>
        <rFont val="Calibri"/>
        <family val="2"/>
      </rPr>
      <t xml:space="preserve">Step 1
</t>
    </r>
    <r>
      <rPr>
        <sz val="11"/>
        <rFont val="Calibri"/>
        <family val="2"/>
      </rPr>
      <t>Enter the number of dwelling units in the building or complex</t>
    </r>
  </si>
  <si>
    <r>
      <rPr>
        <b/>
        <sz val="11"/>
        <rFont val="Calibri"/>
        <family val="2"/>
      </rPr>
      <t>Step 2</t>
    </r>
    <r>
      <rPr>
        <sz val="11"/>
        <rFont val="Calibri"/>
        <family val="2"/>
      </rPr>
      <t xml:space="preserve">
Select "Yes" or "No" to indicate if the building has a waste compactor. 
</t>
    </r>
    <r>
      <rPr>
        <b/>
        <sz val="11"/>
        <rFont val="Calibri"/>
        <family val="2"/>
      </rPr>
      <t>Note:</t>
    </r>
    <r>
      <rPr>
        <sz val="11"/>
        <rFont val="Calibri"/>
        <family val="2"/>
      </rPr>
      <t xml:space="preserve"> buildings with more than 30 dwelling units should have compactors. There will, however, be exceptions to this.</t>
    </r>
  </si>
  <si>
    <r>
      <rPr>
        <b/>
        <sz val="11"/>
        <rFont val="Calibri"/>
        <family val="2"/>
      </rPr>
      <t>Step 3</t>
    </r>
    <r>
      <rPr>
        <sz val="11"/>
        <rFont val="Calibri"/>
        <family val="2"/>
      </rPr>
      <t xml:space="preserve">
Enter the total number of garbage bins set out per month for each garbage bin size on site.  Do not include recycling or organics bins in this calculation.
</t>
    </r>
    <r>
      <rPr>
        <b/>
        <sz val="11"/>
        <rFont val="Calibri"/>
        <family val="2"/>
      </rPr>
      <t>For example</t>
    </r>
    <r>
      <rPr>
        <sz val="11"/>
        <rFont val="Calibri"/>
        <family val="2"/>
      </rPr>
      <t>: if using 2 x 3 cubic yard containers set out twice a week the # of Garbage Bins Set Out/Month would be 16 x 3 cubic yard bins (4 bins a week (2 on each collection day) for 4 weeks).</t>
    </r>
  </si>
  <si>
    <r>
      <t xml:space="preserve">The "Monthly </t>
    </r>
    <r>
      <rPr>
        <b/>
        <u/>
        <sz val="11"/>
        <rFont val="Calibri"/>
        <family val="2"/>
      </rPr>
      <t>Bill Estimate</t>
    </r>
    <r>
      <rPr>
        <sz val="11"/>
        <rFont val="Calibri"/>
        <family val="2"/>
      </rPr>
      <t xml:space="preserve">"  and Yearly "Bill Estimate" will provide an </t>
    </r>
    <r>
      <rPr>
        <b/>
        <u/>
        <sz val="11"/>
        <rFont val="Calibri"/>
        <family val="2"/>
      </rPr>
      <t>estimate</t>
    </r>
    <r>
      <rPr>
        <sz val="11"/>
        <rFont val="Calibri"/>
        <family val="2"/>
      </rPr>
      <t xml:space="preserve"> of the solid waste portion of the Utility Bill.</t>
    </r>
  </si>
  <si>
    <t>2, 3, 4, 5, 6, 8 cubic yards containers</t>
  </si>
  <si>
    <t>XL BINS (95 Gallon Carts)</t>
  </si>
  <si>
    <r>
      <rPr>
        <b/>
        <sz val="11"/>
        <rFont val="Calibri"/>
        <family val="2"/>
      </rPr>
      <t>*Note</t>
    </r>
    <r>
      <rPr>
        <sz val="11"/>
        <rFont val="Calibri"/>
        <family val="2"/>
      </rPr>
      <t>:  This tool will provide a Solid Waste Management fee estimate only.  Solid Waste Management Fees will be revised on a yearly basis.</t>
    </r>
  </si>
  <si>
    <r>
      <rPr>
        <b/>
        <sz val="16"/>
        <color indexed="9"/>
        <rFont val="Calibri"/>
        <family val="2"/>
      </rPr>
      <t>2023</t>
    </r>
    <r>
      <rPr>
        <sz val="16"/>
        <color indexed="9"/>
        <rFont val="Calibri"/>
        <family val="2"/>
      </rPr>
      <t xml:space="preserve"> Multi-Residential Garbage Fees Calculator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</si>
</sst>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&quot;$&quot;#,##0.00_);\(&quot;$&quot;#,##0.00\)"/>
    <numFmt numFmtId="165" formatCode="&quot;$&quot;#,##0.00"/>
    <numFmt numFmtId="166" formatCode="0.000000"/>
  </numFmts>
  <fonts count="1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6"/>
      <color indexed="9"/>
      <name val="Calibri"/>
      <family val="2"/>
    </font>
    <font>
      <b/>
      <sz val="16"/>
      <color indexed="9"/>
      <name val="Calibri"/>
      <family val="2"/>
    </font>
    <font>
      <sz val="16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4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6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7" fillId="5" borderId="1" xfId="0" applyFont="1" applyFill="1" applyBorder="1" applyAlignment="1" applyProtection="1">
      <alignment horizontal="center" vertical="center"/>
      <protection locked="0"/>
    </xf>
    <xf numFmtId="0" fontId="0" fillId="3" borderId="0" xfId="0" applyFill="1" applyProtection="1">
      <protection hidden="1"/>
    </xf>
    <xf numFmtId="0" fontId="5" fillId="4" borderId="1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3" borderId="0" xfId="0" applyFont="1" applyFill="1" applyAlignment="1" applyProtection="1">
      <alignment vertical="center"/>
    </xf>
    <xf numFmtId="0" fontId="6" fillId="4" borderId="1" xfId="0" applyFont="1" applyFill="1" applyBorder="1" applyAlignment="1" applyProtection="1">
      <alignment vertical="center"/>
    </xf>
    <xf numFmtId="0" fontId="8" fillId="3" borderId="0" xfId="0" applyFont="1" applyFill="1" applyAlignment="1" applyProtection="1">
      <alignment vertical="center"/>
    </xf>
    <xf numFmtId="0" fontId="9" fillId="4" borderId="1" xfId="0" applyFont="1" applyFill="1" applyBorder="1" applyAlignment="1" applyProtection="1">
      <alignment vertical="center"/>
    </xf>
    <xf numFmtId="0" fontId="9" fillId="4" borderId="1" xfId="0" applyFont="1" applyFill="1" applyBorder="1" applyAlignment="1" applyProtection="1">
      <alignment horizontal="center" vertical="center" wrapText="1"/>
    </xf>
    <xf numFmtId="0" fontId="9" fillId="10" borderId="1" xfId="0" applyFont="1" applyFill="1" applyBorder="1" applyAlignment="1" applyProtection="1">
      <alignment vertical="center"/>
    </xf>
    <xf numFmtId="0" fontId="6" fillId="10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</xf>
    <xf numFmtId="0" fontId="5" fillId="6" borderId="0" xfId="0" applyFont="1" applyFill="1" applyAlignment="1" applyProtection="1">
      <alignment vertical="center"/>
    </xf>
    <xf numFmtId="0" fontId="7" fillId="2" borderId="1" xfId="0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horizontal="center" vertical="center"/>
    </xf>
    <xf numFmtId="0" fontId="6" fillId="10" borderId="1" xfId="0" applyFont="1" applyFill="1" applyBorder="1" applyAlignment="1" applyProtection="1">
      <alignment vertical="center"/>
    </xf>
    <xf numFmtId="0" fontId="5" fillId="10" borderId="1" xfId="0" applyFont="1" applyFill="1" applyBorder="1" applyAlignment="1" applyProtection="1">
      <alignment vertical="center"/>
    </xf>
    <xf numFmtId="2" fontId="5" fillId="10" borderId="1" xfId="0" applyNumberFormat="1" applyFont="1" applyFill="1" applyBorder="1" applyAlignment="1" applyProtection="1">
      <alignment vertical="center"/>
    </xf>
    <xf numFmtId="2" fontId="5" fillId="10" borderId="1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Alignment="1" applyProtection="1">
      <alignment vertical="center"/>
    </xf>
    <xf numFmtId="164" fontId="5" fillId="4" borderId="1" xfId="1" applyNumberFormat="1" applyFont="1" applyFill="1" applyBorder="1" applyAlignment="1" applyProtection="1">
      <alignment vertical="center"/>
    </xf>
    <xf numFmtId="0" fontId="10" fillId="2" borderId="1" xfId="0" applyFont="1" applyFill="1" applyBorder="1" applyAlignment="1" applyProtection="1">
      <alignment vertical="center"/>
    </xf>
    <xf numFmtId="164" fontId="7" fillId="2" borderId="1" xfId="0" applyNumberFormat="1" applyFont="1" applyFill="1" applyBorder="1" applyAlignment="1" applyProtection="1">
      <alignment vertical="center"/>
    </xf>
    <xf numFmtId="164" fontId="7" fillId="2" borderId="5" xfId="0" applyNumberFormat="1" applyFont="1" applyFill="1" applyBorder="1" applyAlignment="1" applyProtection="1">
      <alignment vertical="center"/>
    </xf>
    <xf numFmtId="0" fontId="10" fillId="3" borderId="0" xfId="0" applyFont="1" applyFill="1" applyBorder="1" applyAlignment="1" applyProtection="1">
      <alignment vertical="center"/>
    </xf>
    <xf numFmtId="164" fontId="7" fillId="3" borderId="0" xfId="0" applyNumberFormat="1" applyFont="1" applyFill="1" applyBorder="1" applyAlignment="1" applyProtection="1">
      <alignment vertical="center"/>
    </xf>
    <xf numFmtId="0" fontId="5" fillId="9" borderId="0" xfId="0" applyFont="1" applyFill="1" applyAlignment="1" applyProtection="1">
      <alignment vertical="center"/>
    </xf>
    <xf numFmtId="0" fontId="5" fillId="7" borderId="0" xfId="0" applyFont="1" applyFill="1" applyAlignment="1" applyProtection="1">
      <alignment vertical="center"/>
    </xf>
    <xf numFmtId="0" fontId="5" fillId="9" borderId="4" xfId="0" applyFont="1" applyFill="1" applyBorder="1" applyAlignment="1" applyProtection="1">
      <alignment vertical="center"/>
    </xf>
    <xf numFmtId="166" fontId="5" fillId="9" borderId="6" xfId="0" applyNumberFormat="1" applyFont="1" applyFill="1" applyBorder="1" applyAlignment="1" applyProtection="1">
      <alignment vertical="center"/>
    </xf>
    <xf numFmtId="0" fontId="5" fillId="9" borderId="0" xfId="0" applyFont="1" applyFill="1" applyAlignment="1" applyProtection="1">
      <alignment horizontal="right" vertical="center"/>
    </xf>
    <xf numFmtId="0" fontId="5" fillId="8" borderId="0" xfId="0" applyFont="1" applyFill="1" applyAlignment="1" applyProtection="1">
      <alignment vertical="center"/>
    </xf>
    <xf numFmtId="165" fontId="5" fillId="8" borderId="6" xfId="0" applyNumberFormat="1" applyFont="1" applyFill="1" applyBorder="1" applyAlignment="1" applyProtection="1">
      <alignment horizontal="right" vertical="center"/>
    </xf>
    <xf numFmtId="165" fontId="5" fillId="8" borderId="0" xfId="0" applyNumberFormat="1" applyFont="1" applyFill="1" applyAlignment="1" applyProtection="1">
      <alignment vertical="center"/>
    </xf>
    <xf numFmtId="0" fontId="5" fillId="9" borderId="7" xfId="0" applyFont="1" applyFill="1" applyBorder="1" applyAlignment="1" applyProtection="1">
      <alignment vertical="center"/>
    </xf>
    <xf numFmtId="165" fontId="5" fillId="8" borderId="8" xfId="0" applyNumberFormat="1" applyFont="1" applyFill="1" applyBorder="1" applyAlignment="1" applyProtection="1">
      <alignment horizontal="right" vertical="center"/>
    </xf>
    <xf numFmtId="0" fontId="12" fillId="11" borderId="1" xfId="0" applyFont="1" applyFill="1" applyBorder="1" applyAlignment="1" applyProtection="1">
      <alignment vertical="center"/>
    </xf>
    <xf numFmtId="0" fontId="0" fillId="0" borderId="0" xfId="0" applyProtection="1"/>
    <xf numFmtId="0" fontId="0" fillId="3" borderId="0" xfId="0" applyFill="1" applyProtection="1"/>
    <xf numFmtId="0" fontId="13" fillId="11" borderId="1" xfId="0" applyFont="1" applyFill="1" applyBorder="1" applyAlignment="1" applyProtection="1">
      <alignment vertical="center" wrapText="1"/>
    </xf>
    <xf numFmtId="0" fontId="5" fillId="11" borderId="1" xfId="0" applyFont="1" applyFill="1" applyBorder="1" applyAlignment="1" applyProtection="1">
      <alignment vertical="center" wrapText="1"/>
    </xf>
    <xf numFmtId="0" fontId="2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5" fillId="9" borderId="0" xfId="0" applyFont="1" applyFill="1" applyBorder="1" applyAlignment="1" applyProtection="1">
      <alignment horizontal="right" vertical="center"/>
    </xf>
    <xf numFmtId="0" fontId="11" fillId="9" borderId="2" xfId="0" applyFont="1" applyFill="1" applyBorder="1" applyAlignment="1" applyProtection="1">
      <alignment horizontal="center" vertical="center"/>
    </xf>
    <xf numFmtId="0" fontId="11" fillId="9" borderId="3" xfId="0" applyFont="1" applyFill="1" applyBorder="1" applyAlignment="1" applyProtection="1">
      <alignment horizontal="center" vertical="center"/>
    </xf>
    <xf numFmtId="0" fontId="16" fillId="2" borderId="0" xfId="0" applyFont="1" applyFill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19050</xdr:rowOff>
    </xdr:from>
    <xdr:to>
      <xdr:col>8</xdr:col>
      <xdr:colOff>561975</xdr:colOff>
      <xdr:row>16</xdr:row>
      <xdr:rowOff>101600</xdr:rowOff>
    </xdr:to>
    <xdr:pic>
      <xdr:nvPicPr>
        <xdr:cNvPr id="4" name="Picture 1" descr="bulkbin HaroldLawson">
          <a:extLst>
            <a:ext uri="{FF2B5EF4-FFF2-40B4-BE49-F238E27FC236}">
              <a16:creationId xmlns:a16="http://schemas.microsoft.com/office/drawing/2014/main" id="{00000000-0008-0000-0100-0000C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5725" y="330200"/>
          <a:ext cx="4286250" cy="303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247650</xdr:colOff>
      <xdr:row>22</xdr:row>
      <xdr:rowOff>85725</xdr:rowOff>
    </xdr:from>
    <xdr:to>
      <xdr:col>10</xdr:col>
      <xdr:colOff>247650</xdr:colOff>
      <xdr:row>45</xdr:row>
      <xdr:rowOff>19050</xdr:rowOff>
    </xdr:to>
    <xdr:pic>
      <xdr:nvPicPr>
        <xdr:cNvPr id="5" name="Picture 4" descr="Carts in front of apt2">
          <a:extLst>
            <a:ext uri="{FF2B5EF4-FFF2-40B4-BE49-F238E27FC236}">
              <a16:creationId xmlns:a16="http://schemas.microsoft.com/office/drawing/2014/main" id="{00000000-0008-0000-0100-0000C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38575"/>
          <a:ext cx="6350000" cy="3584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64"/>
  <sheetViews>
    <sheetView tabSelected="1" workbookViewId="0">
      <selection activeCell="B3" sqref="B3"/>
    </sheetView>
  </sheetViews>
  <sheetFormatPr defaultColWidth="0" defaultRowHeight="15" x14ac:dyDescent="0.2"/>
  <cols>
    <col min="1" max="1" width="24.88671875" style="38" customWidth="1"/>
    <col min="2" max="3" width="15.6640625" style="38" customWidth="1"/>
    <col min="4" max="4" width="19.5546875" style="38" bestFit="1" customWidth="1"/>
    <col min="5" max="8" width="15.6640625" style="38" customWidth="1"/>
    <col min="9" max="16384" width="0" style="38" hidden="1"/>
  </cols>
  <sheetData>
    <row r="1" spans="1:256" s="4" customFormat="1" ht="20.25" customHeight="1" x14ac:dyDescent="0.2">
      <c r="A1" s="42" t="s">
        <v>43</v>
      </c>
      <c r="B1" s="43"/>
      <c r="C1" s="43"/>
      <c r="D1" s="43"/>
      <c r="E1" s="43"/>
      <c r="F1" s="43"/>
      <c r="G1" s="43"/>
      <c r="H1" s="43"/>
    </row>
    <row r="2" spans="1:256" s="4" customFormat="1" ht="20.25" customHeight="1" x14ac:dyDescent="0.2">
      <c r="A2" s="5"/>
      <c r="B2" s="5"/>
      <c r="C2" s="5"/>
      <c r="D2" s="5"/>
      <c r="E2" s="5"/>
      <c r="F2" s="5"/>
      <c r="G2" s="5"/>
      <c r="H2" s="5"/>
    </row>
    <row r="3" spans="1:256" s="4" customFormat="1" ht="20.25" customHeight="1" x14ac:dyDescent="0.2">
      <c r="A3" s="6" t="s">
        <v>28</v>
      </c>
      <c r="B3" s="1"/>
      <c r="C3" s="3" t="s">
        <v>1</v>
      </c>
      <c r="D3" s="5"/>
      <c r="E3" s="5"/>
      <c r="F3" s="5"/>
      <c r="G3" s="5"/>
      <c r="H3" s="5"/>
    </row>
    <row r="4" spans="1:256" s="4" customFormat="1" ht="18.75" hidden="1" customHeight="1" x14ac:dyDescent="0.2">
      <c r="A4" s="6" t="s">
        <v>29</v>
      </c>
      <c r="B4" s="1">
        <v>30</v>
      </c>
      <c r="C4" s="3" t="s">
        <v>1</v>
      </c>
      <c r="D4" s="7" t="s">
        <v>25</v>
      </c>
      <c r="E4" s="5"/>
      <c r="F4" s="5"/>
      <c r="G4" s="5"/>
      <c r="H4" s="5"/>
    </row>
    <row r="5" spans="1:256" s="4" customFormat="1" ht="20.25" customHeight="1" x14ac:dyDescent="0.2">
      <c r="A5" s="6" t="s">
        <v>30</v>
      </c>
      <c r="B5" s="1" t="s">
        <v>32</v>
      </c>
      <c r="C5" s="3" t="s">
        <v>1</v>
      </c>
      <c r="D5" s="5"/>
      <c r="E5" s="5"/>
      <c r="F5" s="5"/>
      <c r="G5" s="5"/>
      <c r="H5" s="5"/>
    </row>
    <row r="6" spans="1:256" s="4" customFormat="1" ht="20.25" customHeight="1" x14ac:dyDescent="0.2">
      <c r="A6" s="5"/>
      <c r="B6" s="5"/>
      <c r="C6" s="5"/>
      <c r="D6" s="5"/>
      <c r="E6" s="5"/>
      <c r="F6" s="5"/>
      <c r="G6" s="5"/>
      <c r="H6" s="5"/>
    </row>
    <row r="7" spans="1:256" s="4" customFormat="1" ht="30" x14ac:dyDescent="0.2">
      <c r="A7" s="8" t="s">
        <v>2</v>
      </c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8</v>
      </c>
      <c r="H7" s="9" t="s">
        <v>9</v>
      </c>
    </row>
    <row r="8" spans="1:256" s="4" customFormat="1" hidden="1" x14ac:dyDescent="0.2">
      <c r="A8" s="10" t="s">
        <v>22</v>
      </c>
      <c r="B8" s="11">
        <v>0.47035751054999997</v>
      </c>
      <c r="C8" s="11">
        <v>2</v>
      </c>
      <c r="D8" s="11">
        <v>3</v>
      </c>
      <c r="E8" s="11">
        <v>4</v>
      </c>
      <c r="F8" s="11">
        <v>5</v>
      </c>
      <c r="G8" s="11">
        <v>6</v>
      </c>
      <c r="H8" s="11">
        <v>8</v>
      </c>
    </row>
    <row r="9" spans="1:256" s="4" customFormat="1" ht="18.75" x14ac:dyDescent="0.2">
      <c r="A9" s="6" t="s">
        <v>23</v>
      </c>
      <c r="B9" s="1"/>
      <c r="C9" s="1"/>
      <c r="D9" s="1"/>
      <c r="E9" s="1"/>
      <c r="F9" s="1"/>
      <c r="G9" s="1"/>
      <c r="H9" s="1"/>
    </row>
    <row r="10" spans="1:256" s="13" customFormat="1" ht="20.25" customHeight="1" x14ac:dyDescent="0.2">
      <c r="A10" s="6" t="s">
        <v>24</v>
      </c>
      <c r="B10" s="12">
        <f t="shared" ref="B10:H10" si="0">B9*B8</f>
        <v>0</v>
      </c>
      <c r="C10" s="12">
        <f t="shared" si="0"/>
        <v>0</v>
      </c>
      <c r="D10" s="12">
        <f>D8*D9</f>
        <v>0</v>
      </c>
      <c r="E10" s="12">
        <f t="shared" si="0"/>
        <v>0</v>
      </c>
      <c r="F10" s="12">
        <f t="shared" si="0"/>
        <v>0</v>
      </c>
      <c r="G10" s="12">
        <f t="shared" si="0"/>
        <v>0</v>
      </c>
      <c r="H10" s="12">
        <f t="shared" si="0"/>
        <v>0</v>
      </c>
    </row>
    <row r="11" spans="1:256" s="13" customFormat="1" ht="18.75" x14ac:dyDescent="0.2">
      <c r="A11" s="14" t="s">
        <v>24</v>
      </c>
      <c r="B11" s="15">
        <f>SUM(B10:H10)</f>
        <v>0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</row>
    <row r="12" spans="1:256" s="4" customFormat="1" x14ac:dyDescent="0.2">
      <c r="A12" s="5"/>
      <c r="B12" s="5"/>
      <c r="C12" s="5"/>
      <c r="D12" s="5"/>
      <c r="E12" s="5"/>
      <c r="F12" s="5"/>
      <c r="G12" s="5"/>
      <c r="H12" s="5"/>
    </row>
    <row r="13" spans="1:256" s="4" customFormat="1" hidden="1" x14ac:dyDescent="0.2">
      <c r="A13" s="16" t="s">
        <v>27</v>
      </c>
      <c r="B13" s="17">
        <f>B11</f>
        <v>0</v>
      </c>
      <c r="C13" s="5"/>
      <c r="D13" s="5"/>
      <c r="E13" s="5"/>
      <c r="F13" s="5"/>
      <c r="G13" s="5"/>
      <c r="H13" s="5"/>
    </row>
    <row r="14" spans="1:256" s="4" customFormat="1" hidden="1" x14ac:dyDescent="0.2">
      <c r="A14" s="16" t="s">
        <v>0</v>
      </c>
      <c r="B14" s="18">
        <f>IF(AND(B5="Yes"),(B29*B3),IF(AND(B5="No"),(B26*B3)))*B4</f>
        <v>0</v>
      </c>
      <c r="C14" s="5"/>
      <c r="D14" s="5"/>
      <c r="E14" s="5"/>
      <c r="F14" s="5"/>
      <c r="G14" s="5"/>
      <c r="H14" s="5"/>
    </row>
    <row r="15" spans="1:256" s="4" customFormat="1" hidden="1" x14ac:dyDescent="0.2">
      <c r="A15" s="16" t="s">
        <v>20</v>
      </c>
      <c r="B15" s="19" t="str">
        <f>IF(B13&gt;B14,(B13-B14),("0"))</f>
        <v>0</v>
      </c>
      <c r="C15" s="5"/>
      <c r="D15" s="5"/>
      <c r="E15" s="5"/>
      <c r="F15" s="5"/>
      <c r="G15" s="5"/>
      <c r="H15" s="5"/>
    </row>
    <row r="16" spans="1:256" s="4" customFormat="1" hidden="1" x14ac:dyDescent="0.2">
      <c r="A16" s="20"/>
      <c r="B16" s="20"/>
      <c r="C16" s="20"/>
      <c r="D16" s="5"/>
      <c r="E16" s="5"/>
      <c r="F16" s="5"/>
      <c r="G16" s="5"/>
      <c r="H16" s="5"/>
    </row>
    <row r="17" spans="1:8" s="4" customFormat="1" x14ac:dyDescent="0.2">
      <c r="A17" s="6" t="s">
        <v>21</v>
      </c>
      <c r="B17" s="21">
        <f>(B3*B4)*(E27/E26)</f>
        <v>0</v>
      </c>
      <c r="C17" s="5"/>
      <c r="D17" s="5"/>
      <c r="E17" s="5"/>
      <c r="F17" s="5"/>
      <c r="G17" s="5"/>
      <c r="H17" s="5"/>
    </row>
    <row r="18" spans="1:8" s="4" customFormat="1" ht="20.25" customHeight="1" x14ac:dyDescent="0.2">
      <c r="A18" s="6" t="s">
        <v>33</v>
      </c>
      <c r="B18" s="21">
        <f>IF(AND(B5="Yes"),(B30*B15),IF(AND(B5="No"),(B27*B15)))</f>
        <v>0</v>
      </c>
      <c r="C18" s="5"/>
      <c r="D18" s="5"/>
      <c r="E18" s="5"/>
      <c r="F18" s="5"/>
      <c r="G18" s="5"/>
      <c r="H18" s="5"/>
    </row>
    <row r="19" spans="1:8" s="4" customFormat="1" ht="20.25" customHeight="1" x14ac:dyDescent="0.2">
      <c r="A19" s="6" t="s">
        <v>10</v>
      </c>
      <c r="B19" s="21">
        <f>B3*B4*(E29/E26)</f>
        <v>0</v>
      </c>
      <c r="C19" s="5"/>
      <c r="D19" s="5"/>
      <c r="E19" s="5"/>
      <c r="F19" s="5"/>
      <c r="G19" s="5"/>
      <c r="H19" s="5"/>
    </row>
    <row r="20" spans="1:8" s="20" customFormat="1" ht="20.25" customHeight="1" x14ac:dyDescent="0.2">
      <c r="A20" s="6" t="s">
        <v>26</v>
      </c>
      <c r="B20" s="21">
        <f>(B3*B4)*(E28/E26)</f>
        <v>0</v>
      </c>
      <c r="D20" s="5"/>
      <c r="E20" s="5"/>
      <c r="F20" s="5"/>
      <c r="G20" s="5"/>
      <c r="H20" s="5"/>
    </row>
    <row r="21" spans="1:8" s="4" customFormat="1" ht="20.25" customHeight="1" x14ac:dyDescent="0.2">
      <c r="A21" s="22" t="s">
        <v>34</v>
      </c>
      <c r="B21" s="23">
        <f>SUM(B17:B20)</f>
        <v>0</v>
      </c>
      <c r="C21" s="5"/>
      <c r="D21" s="5"/>
      <c r="E21" s="5"/>
      <c r="F21" s="5"/>
      <c r="G21" s="5"/>
      <c r="H21" s="5"/>
    </row>
    <row r="22" spans="1:8" s="4" customFormat="1" x14ac:dyDescent="0.2">
      <c r="A22" s="5"/>
      <c r="B22" s="5"/>
      <c r="C22" s="5"/>
      <c r="D22" s="5"/>
      <c r="E22" s="5"/>
      <c r="F22" s="5"/>
      <c r="G22" s="5"/>
      <c r="H22" s="5"/>
    </row>
    <row r="23" spans="1:8" s="4" customFormat="1" ht="18.75" x14ac:dyDescent="0.2">
      <c r="A23" s="22" t="s">
        <v>11</v>
      </c>
      <c r="B23" s="24">
        <f>B21*12</f>
        <v>0</v>
      </c>
      <c r="C23" s="5"/>
      <c r="D23" s="5"/>
      <c r="E23" s="5"/>
      <c r="F23" s="5"/>
      <c r="G23" s="5"/>
      <c r="H23" s="5"/>
    </row>
    <row r="24" spans="1:8" s="5" customFormat="1" ht="18.75" x14ac:dyDescent="0.2">
      <c r="A24" s="25"/>
      <c r="B24" s="26"/>
    </row>
    <row r="25" spans="1:8" s="28" customFormat="1" ht="15.6" hidden="1" customHeight="1" x14ac:dyDescent="0.2">
      <c r="A25" s="45" t="s">
        <v>12</v>
      </c>
      <c r="B25" s="46"/>
      <c r="C25" s="27"/>
      <c r="D25" s="27"/>
      <c r="E25" s="27"/>
      <c r="F25" s="5"/>
      <c r="G25" s="5"/>
      <c r="H25" s="5"/>
    </row>
    <row r="26" spans="1:8" s="28" customFormat="1" ht="14.45" hidden="1" customHeight="1" x14ac:dyDescent="0.2">
      <c r="A26" s="29" t="s">
        <v>18</v>
      </c>
      <c r="B26" s="30">
        <f>1.917/E26</f>
        <v>5.2520547945205482E-3</v>
      </c>
      <c r="C26" s="27"/>
      <c r="D26" s="31" t="s">
        <v>13</v>
      </c>
      <c r="E26" s="32">
        <v>365</v>
      </c>
      <c r="F26" s="5"/>
      <c r="G26" s="5"/>
      <c r="H26" s="5"/>
    </row>
    <row r="27" spans="1:8" s="28" customFormat="1" ht="15.75" hidden="1" thickBot="1" x14ac:dyDescent="0.25">
      <c r="A27" s="29" t="s">
        <v>19</v>
      </c>
      <c r="B27" s="33">
        <v>16.34</v>
      </c>
      <c r="C27" s="27"/>
      <c r="D27" s="31" t="s">
        <v>14</v>
      </c>
      <c r="E27" s="34">
        <v>235.4</v>
      </c>
      <c r="F27" s="5"/>
      <c r="G27" s="5"/>
      <c r="H27" s="5"/>
    </row>
    <row r="28" spans="1:8" s="28" customFormat="1" ht="15.75" hidden="1" x14ac:dyDescent="0.2">
      <c r="A28" s="45" t="s">
        <v>17</v>
      </c>
      <c r="B28" s="46"/>
      <c r="C28" s="44" t="s">
        <v>15</v>
      </c>
      <c r="D28" s="44"/>
      <c r="E28" s="34">
        <v>20.95</v>
      </c>
      <c r="F28" s="5"/>
      <c r="G28" s="5"/>
      <c r="H28" s="5"/>
    </row>
    <row r="29" spans="1:8" s="28" customFormat="1" ht="15.6" hidden="1" customHeight="1" x14ac:dyDescent="0.2">
      <c r="A29" s="29" t="s">
        <v>18</v>
      </c>
      <c r="B29" s="30">
        <f>0.9585/E26</f>
        <v>2.6260273972602741E-3</v>
      </c>
      <c r="C29" s="27"/>
      <c r="D29" s="31" t="s">
        <v>16</v>
      </c>
      <c r="E29" s="34">
        <v>-185</v>
      </c>
      <c r="F29" s="5"/>
      <c r="G29" s="5"/>
      <c r="H29" s="5"/>
    </row>
    <row r="30" spans="1:8" s="28" customFormat="1" ht="14.45" hidden="1" customHeight="1" thickBot="1" x14ac:dyDescent="0.25">
      <c r="A30" s="35" t="s">
        <v>19</v>
      </c>
      <c r="B30" s="36">
        <v>32.68</v>
      </c>
      <c r="C30" s="27"/>
      <c r="D30" s="27"/>
      <c r="E30" s="27"/>
      <c r="F30" s="5"/>
      <c r="G30" s="5"/>
      <c r="H30" s="5"/>
    </row>
    <row r="31" spans="1:8" s="28" customFormat="1" hidden="1" x14ac:dyDescent="0.2">
      <c r="A31" s="27"/>
      <c r="B31" s="27" t="s">
        <v>31</v>
      </c>
      <c r="C31" s="27"/>
      <c r="D31" s="27"/>
      <c r="E31" s="27"/>
      <c r="F31" s="5"/>
      <c r="G31" s="5"/>
      <c r="H31" s="5"/>
    </row>
    <row r="32" spans="1:8" s="28" customFormat="1" hidden="1" x14ac:dyDescent="0.2">
      <c r="A32" s="27"/>
      <c r="B32" s="27" t="s">
        <v>32</v>
      </c>
      <c r="C32" s="27"/>
      <c r="D32" s="27"/>
      <c r="E32" s="27"/>
      <c r="F32" s="5"/>
      <c r="G32" s="5"/>
      <c r="H32" s="5"/>
    </row>
    <row r="33" spans="1:8" ht="18.75" x14ac:dyDescent="0.2">
      <c r="A33" s="37" t="s">
        <v>35</v>
      </c>
      <c r="B33" s="5"/>
      <c r="C33" s="5"/>
      <c r="D33" s="5"/>
      <c r="E33" s="5"/>
      <c r="F33" s="5"/>
      <c r="G33" s="5"/>
      <c r="H33" s="5"/>
    </row>
    <row r="34" spans="1:8" ht="37.5" customHeight="1" x14ac:dyDescent="0.2">
      <c r="A34" s="40" t="s">
        <v>36</v>
      </c>
      <c r="B34" s="40"/>
      <c r="C34" s="40"/>
      <c r="D34" s="40"/>
      <c r="E34" s="40"/>
      <c r="F34" s="40"/>
      <c r="G34" s="40"/>
      <c r="H34" s="40"/>
    </row>
    <row r="35" spans="1:8" ht="48.6" customHeight="1" x14ac:dyDescent="0.2">
      <c r="A35" s="40" t="s">
        <v>37</v>
      </c>
      <c r="B35" s="40"/>
      <c r="C35" s="40"/>
      <c r="D35" s="40"/>
      <c r="E35" s="40"/>
      <c r="F35" s="40"/>
      <c r="G35" s="40"/>
      <c r="H35" s="40"/>
    </row>
    <row r="36" spans="1:8" ht="47.1" customHeight="1" x14ac:dyDescent="0.2">
      <c r="A36" s="40" t="s">
        <v>38</v>
      </c>
      <c r="B36" s="40"/>
      <c r="C36" s="40"/>
      <c r="D36" s="40"/>
      <c r="E36" s="40"/>
      <c r="F36" s="40"/>
      <c r="G36" s="40"/>
      <c r="H36" s="40"/>
    </row>
    <row r="37" spans="1:8" ht="30" customHeight="1" x14ac:dyDescent="0.2">
      <c r="A37" s="41" t="s">
        <v>39</v>
      </c>
      <c r="B37" s="41"/>
      <c r="C37" s="41"/>
      <c r="D37" s="41"/>
      <c r="E37" s="41"/>
      <c r="F37" s="41"/>
      <c r="G37" s="41"/>
      <c r="H37" s="41"/>
    </row>
    <row r="38" spans="1:8" ht="57.6" customHeight="1" x14ac:dyDescent="0.2">
      <c r="A38" s="40" t="s">
        <v>42</v>
      </c>
      <c r="B38" s="41"/>
      <c r="C38" s="41"/>
      <c r="D38" s="41"/>
      <c r="E38" s="41"/>
      <c r="F38" s="41"/>
      <c r="G38" s="41"/>
      <c r="H38" s="41"/>
    </row>
    <row r="39" spans="1:8" x14ac:dyDescent="0.2">
      <c r="A39" s="39"/>
      <c r="B39" s="39"/>
      <c r="C39" s="39"/>
      <c r="D39" s="39"/>
      <c r="E39" s="39"/>
      <c r="F39" s="39"/>
      <c r="G39" s="39"/>
      <c r="H39" s="39"/>
    </row>
    <row r="40" spans="1:8" x14ac:dyDescent="0.2">
      <c r="A40" s="39"/>
      <c r="B40" s="39"/>
      <c r="C40" s="39"/>
      <c r="D40" s="39"/>
      <c r="E40" s="39"/>
      <c r="F40" s="39"/>
      <c r="G40" s="39"/>
      <c r="H40" s="39"/>
    </row>
    <row r="41" spans="1:8" x14ac:dyDescent="0.2">
      <c r="A41" s="39"/>
      <c r="B41" s="39"/>
      <c r="C41" s="39"/>
      <c r="D41" s="39"/>
      <c r="E41" s="39"/>
      <c r="F41" s="39"/>
      <c r="G41" s="39"/>
      <c r="H41" s="39"/>
    </row>
    <row r="42" spans="1:8" x14ac:dyDescent="0.2">
      <c r="A42" s="39"/>
      <c r="B42" s="39"/>
      <c r="C42" s="39"/>
      <c r="D42" s="39"/>
      <c r="E42" s="39"/>
      <c r="F42" s="39"/>
      <c r="G42" s="39"/>
      <c r="H42" s="39"/>
    </row>
    <row r="43" spans="1:8" x14ac:dyDescent="0.2">
      <c r="A43" s="39"/>
      <c r="B43" s="39"/>
      <c r="C43" s="39"/>
      <c r="D43" s="39"/>
      <c r="E43" s="39"/>
      <c r="F43" s="39"/>
      <c r="G43" s="39"/>
      <c r="H43" s="39"/>
    </row>
    <row r="44" spans="1:8" x14ac:dyDescent="0.2">
      <c r="A44" s="39"/>
      <c r="B44" s="39"/>
      <c r="C44" s="39"/>
      <c r="D44" s="39"/>
      <c r="E44" s="39"/>
      <c r="F44" s="39"/>
      <c r="G44" s="39"/>
      <c r="H44" s="39"/>
    </row>
    <row r="45" spans="1:8" x14ac:dyDescent="0.2">
      <c r="A45" s="39"/>
      <c r="B45" s="39"/>
      <c r="C45" s="39"/>
      <c r="D45" s="39"/>
      <c r="E45" s="39"/>
      <c r="F45" s="39"/>
      <c r="G45" s="39"/>
      <c r="H45" s="39"/>
    </row>
    <row r="46" spans="1:8" x14ac:dyDescent="0.2">
      <c r="A46" s="39"/>
      <c r="B46" s="39"/>
      <c r="C46" s="39"/>
      <c r="D46" s="39"/>
      <c r="E46" s="39"/>
      <c r="F46" s="39"/>
      <c r="G46" s="39"/>
      <c r="H46" s="39"/>
    </row>
    <row r="47" spans="1:8" x14ac:dyDescent="0.2">
      <c r="A47" s="39"/>
      <c r="B47" s="39"/>
      <c r="C47" s="39"/>
      <c r="D47" s="39"/>
      <c r="E47" s="39"/>
      <c r="F47" s="39"/>
      <c r="G47" s="39"/>
      <c r="H47" s="39"/>
    </row>
    <row r="48" spans="1:8" x14ac:dyDescent="0.2">
      <c r="A48" s="39"/>
      <c r="B48" s="39"/>
      <c r="C48" s="39"/>
      <c r="D48" s="39"/>
      <c r="E48" s="39"/>
      <c r="F48" s="39"/>
      <c r="G48" s="39"/>
      <c r="H48" s="39"/>
    </row>
    <row r="49" spans="1:8" x14ac:dyDescent="0.2">
      <c r="A49" s="39"/>
      <c r="B49" s="39"/>
      <c r="C49" s="39"/>
      <c r="D49" s="39"/>
      <c r="E49" s="39"/>
      <c r="F49" s="39"/>
      <c r="G49" s="39"/>
      <c r="H49" s="39"/>
    </row>
    <row r="50" spans="1:8" x14ac:dyDescent="0.2">
      <c r="A50" s="39"/>
      <c r="B50" s="39"/>
      <c r="C50" s="39"/>
      <c r="D50" s="39"/>
      <c r="E50" s="39"/>
      <c r="F50" s="39"/>
      <c r="G50" s="39"/>
      <c r="H50" s="39"/>
    </row>
    <row r="51" spans="1:8" x14ac:dyDescent="0.2">
      <c r="A51" s="39"/>
      <c r="B51" s="39"/>
      <c r="C51" s="39"/>
      <c r="D51" s="39"/>
      <c r="E51" s="39"/>
      <c r="F51" s="39"/>
      <c r="G51" s="39"/>
      <c r="H51" s="39"/>
    </row>
    <row r="52" spans="1:8" x14ac:dyDescent="0.2">
      <c r="A52" s="39"/>
      <c r="B52" s="39"/>
      <c r="C52" s="39"/>
      <c r="D52" s="39"/>
      <c r="E52" s="39"/>
      <c r="F52" s="39"/>
      <c r="G52" s="39"/>
      <c r="H52" s="39"/>
    </row>
    <row r="53" spans="1:8" x14ac:dyDescent="0.2">
      <c r="A53" s="39"/>
      <c r="B53" s="39"/>
      <c r="C53" s="39"/>
      <c r="D53" s="39"/>
      <c r="E53" s="39"/>
      <c r="F53" s="39"/>
      <c r="G53" s="39"/>
      <c r="H53" s="39"/>
    </row>
    <row r="54" spans="1:8" x14ac:dyDescent="0.2">
      <c r="A54" s="39"/>
      <c r="B54" s="39"/>
      <c r="C54" s="39"/>
      <c r="D54" s="39"/>
      <c r="E54" s="39"/>
      <c r="F54" s="39"/>
      <c r="G54" s="39"/>
      <c r="H54" s="39"/>
    </row>
    <row r="55" spans="1:8" x14ac:dyDescent="0.2">
      <c r="A55" s="39"/>
      <c r="B55" s="39"/>
      <c r="C55" s="39"/>
      <c r="D55" s="39"/>
      <c r="E55" s="39"/>
      <c r="F55" s="39"/>
      <c r="G55" s="39"/>
      <c r="H55" s="39"/>
    </row>
    <row r="56" spans="1:8" x14ac:dyDescent="0.2">
      <c r="A56" s="39"/>
      <c r="B56" s="39"/>
      <c r="C56" s="39"/>
      <c r="D56" s="39"/>
      <c r="E56" s="39"/>
      <c r="F56" s="39"/>
      <c r="G56" s="39"/>
      <c r="H56" s="39"/>
    </row>
    <row r="57" spans="1:8" x14ac:dyDescent="0.2">
      <c r="A57" s="39"/>
      <c r="B57" s="39"/>
      <c r="C57" s="39"/>
      <c r="D57" s="39"/>
      <c r="E57" s="39"/>
      <c r="F57" s="39"/>
      <c r="G57" s="39"/>
      <c r="H57" s="39"/>
    </row>
    <row r="58" spans="1:8" x14ac:dyDescent="0.2">
      <c r="A58" s="39"/>
      <c r="B58" s="39"/>
      <c r="C58" s="39"/>
      <c r="D58" s="39"/>
      <c r="E58" s="39"/>
      <c r="F58" s="39"/>
      <c r="G58" s="39"/>
      <c r="H58" s="39"/>
    </row>
    <row r="59" spans="1:8" x14ac:dyDescent="0.2">
      <c r="A59" s="39"/>
      <c r="B59" s="39"/>
      <c r="C59" s="39"/>
      <c r="D59" s="39"/>
      <c r="E59" s="39"/>
      <c r="F59" s="39"/>
      <c r="G59" s="39"/>
      <c r="H59" s="39"/>
    </row>
    <row r="60" spans="1:8" x14ac:dyDescent="0.2">
      <c r="A60" s="39"/>
      <c r="B60" s="39"/>
      <c r="C60" s="39"/>
      <c r="D60" s="39"/>
      <c r="E60" s="39"/>
      <c r="F60" s="39"/>
      <c r="G60" s="39"/>
      <c r="H60" s="39"/>
    </row>
    <row r="61" spans="1:8" x14ac:dyDescent="0.2">
      <c r="A61" s="39"/>
      <c r="B61" s="39"/>
      <c r="C61" s="39"/>
      <c r="D61" s="39"/>
      <c r="E61" s="39"/>
      <c r="F61" s="39"/>
      <c r="G61" s="39"/>
      <c r="H61" s="39"/>
    </row>
    <row r="62" spans="1:8" x14ac:dyDescent="0.2">
      <c r="A62" s="39"/>
      <c r="B62" s="39"/>
      <c r="C62" s="39"/>
      <c r="D62" s="39"/>
      <c r="E62" s="39"/>
      <c r="F62" s="39"/>
      <c r="G62" s="39"/>
      <c r="H62" s="39"/>
    </row>
    <row r="63" spans="1:8" x14ac:dyDescent="0.2">
      <c r="A63" s="39"/>
      <c r="B63" s="39"/>
      <c r="C63" s="39"/>
      <c r="D63" s="39"/>
      <c r="E63" s="39"/>
      <c r="F63" s="39"/>
      <c r="G63" s="39"/>
      <c r="H63" s="39"/>
    </row>
    <row r="64" spans="1:8" x14ac:dyDescent="0.2">
      <c r="A64" s="39"/>
      <c r="B64" s="39"/>
      <c r="C64" s="39"/>
      <c r="D64" s="39"/>
      <c r="E64" s="39"/>
      <c r="F64" s="39"/>
      <c r="G64" s="39"/>
      <c r="H64" s="39"/>
    </row>
  </sheetData>
  <sheetProtection algorithmName="SHA-512" hashValue="bADob7AjQloTeCKVk9TPAIE3zAiFYQ0LwYDOKZSlqyiFFVQDMXnciQfQM91G+yq5nVn7jOfpvjPilbI3zoKGhg==" saltValue="XJPZJgexPV+ffIc6fEkf8Q==" spinCount="100000" sheet="1" objects="1" scenarios="1" formatCells="0" selectLockedCells="1"/>
  <protectedRanges>
    <protectedRange sqref="B9:H9" name="Range1_1"/>
  </protectedRanges>
  <mergeCells count="9">
    <mergeCell ref="A38:H38"/>
    <mergeCell ref="A34:H34"/>
    <mergeCell ref="A35:H35"/>
    <mergeCell ref="A36:H36"/>
    <mergeCell ref="A1:H1"/>
    <mergeCell ref="C28:D28"/>
    <mergeCell ref="A28:B28"/>
    <mergeCell ref="A25:B25"/>
    <mergeCell ref="A37:H37"/>
  </mergeCells>
  <dataValidations xWindow="582" yWindow="580" count="1">
    <dataValidation type="list" allowBlank="1" showErrorMessage="1" promptTitle="Compacted" prompt="If compacted select 'y', if uncompacted select 'n'" sqref="B5" xr:uid="{00000000-0002-0000-0000-000000000000}">
      <formula1>$B$31:$B$32</formula1>
    </dataValidation>
  </dataValidations>
  <hyperlinks>
    <hyperlink ref="A8" location="pics!A1" display="flower pot/M" xr:uid="{00000000-0004-0000-0000-000000000000}"/>
    <hyperlink ref="D8" location="pics!A1" display="4 cubic yard bins" xr:uid="{00000000-0004-0000-0000-000001000000}"/>
    <hyperlink ref="E8" location="pics!A1" display="5 cubic yard bins" xr:uid="{00000000-0004-0000-0000-000002000000}"/>
    <hyperlink ref="G8" location="pics!A1" display="6 cubic yard bins" xr:uid="{00000000-0004-0000-0000-000003000000}"/>
    <hyperlink ref="F8" location="pics!A1" display="6 cubic yard bins" xr:uid="{00000000-0004-0000-0000-000004000000}"/>
  </hyperlinks>
  <pageMargins left="0.7" right="0.7" top="0.75" bottom="0.75" header="0.3" footer="0.3"/>
  <pageSetup orientation="portrait" r:id="rId1"/>
  <ignoredErrors>
    <ignoredError sqref="E10:H10 B10:C10 B17 B14 B19:B20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2"/>
  <sheetViews>
    <sheetView workbookViewId="0">
      <selection sqref="A1:L1048576"/>
    </sheetView>
  </sheetViews>
  <sheetFormatPr defaultRowHeight="15" x14ac:dyDescent="0.2"/>
  <cols>
    <col min="1" max="12" width="7.6640625" style="2" customWidth="1"/>
  </cols>
  <sheetData>
    <row r="1" spans="1:12" ht="21" x14ac:dyDescent="0.2">
      <c r="A1" s="47" t="s">
        <v>40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2" spans="1:12" ht="21" x14ac:dyDescent="0.2">
      <c r="A22" s="47" t="s">
        <v>41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</row>
  </sheetData>
  <mergeCells count="2">
    <mergeCell ref="A1:L1"/>
    <mergeCell ref="A22:L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Bin Type Examples</vt:lpstr>
    </vt:vector>
  </TitlesOfParts>
  <Company>City of Toronto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Andrews</dc:creator>
  <cp:lastModifiedBy>Ryan Maclean</cp:lastModifiedBy>
  <dcterms:created xsi:type="dcterms:W3CDTF">2022-01-07T15:24:39Z</dcterms:created>
  <dcterms:modified xsi:type="dcterms:W3CDTF">2023-05-18T12:53:43Z</dcterms:modified>
</cp:coreProperties>
</file>